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8.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activeX/activeX1.bin" ContentType="application/vnd.ms-office.activeX"/>
  <Override PartName="/xl/comments5.xml" ContentType="application/vnd.openxmlformats-officedocument.spreadsheetml.comments+xml"/>
  <Override PartName="/xl/calcChain.xml" ContentType="application/vnd.openxmlformats-officedocument.spreadsheetml.calcChain+xml"/>
  <Override PartName="/xl/comments2.xml" ContentType="application/vnd.openxmlformats-officedocument.spreadsheetml.comments+xml"/>
  <Override PartName="/xl/activeX/activeX1.xml" ContentType="application/vnd.ms-office.activeX+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bookViews>
    <workbookView xWindow="-15" yWindow="6285" windowWidth="28830" windowHeight="6330" activeTab="3"/>
  </bookViews>
  <sheets>
    <sheet name="Project Data" sheetId="3" r:id="rId1"/>
    <sheet name="Report Data" sheetId="42" r:id="rId2"/>
    <sheet name="Design Component Spatial Info" sheetId="56" r:id="rId3"/>
    <sheet name="Logistics" sheetId="59" r:id="rId4"/>
    <sheet name="Patch CPB DataEntry" sheetId="60" r:id="rId5"/>
    <sheet name="RM CPB-DataEntry" sheetId="29" r:id="rId6"/>
    <sheet name="WISA Incidental" sheetId="58" r:id="rId7"/>
    <sheet name="User-defined Fields and Codes" sheetId="2" r:id="rId8"/>
  </sheets>
  <definedNames>
    <definedName name="_xlnm._FilterDatabase" localSheetId="2" hidden="1">'Design Component Spatial Info'!$A$1:$W$575</definedName>
    <definedName name="_xlnm._FilterDatabase" localSheetId="3" hidden="1">Logistics!$A$1:$AQ$118</definedName>
    <definedName name="_xlnm._FilterDatabase" localSheetId="4" hidden="1">'Patch CPB DataEntry'!$A$1:$AN$347</definedName>
    <definedName name="_xlnm._FilterDatabase" localSheetId="5" hidden="1">'RM CPB-DataEntry'!$A$1:$AN$493</definedName>
    <definedName name="_xlnm._FilterDatabase" localSheetId="7" hidden="1">'User-defined Fields and Codes'!#REF!</definedName>
    <definedName name="_xlnm._FilterDatabase" localSheetId="6" hidden="1">'WISA Incidental'!$A$1:$AB$17</definedName>
  </definedNames>
  <calcPr calcId="145621" calcOnSave="0"/>
</workbook>
</file>

<file path=xl/calcChain.xml><?xml version="1.0" encoding="utf-8"?>
<calcChain xmlns="http://schemas.openxmlformats.org/spreadsheetml/2006/main">
  <c r="C21" i="58" l="1"/>
  <c r="D21" i="58"/>
  <c r="E21" i="58"/>
  <c r="C22" i="58"/>
  <c r="D22" i="58"/>
  <c r="E22" i="58"/>
  <c r="AG493" i="29" l="1"/>
  <c r="AH493" i="29"/>
  <c r="E15" i="58"/>
  <c r="D15" i="58"/>
  <c r="C15" i="58"/>
  <c r="C20" i="58" l="1"/>
  <c r="D20" i="58"/>
  <c r="E20" i="58"/>
  <c r="Q45" i="59" l="1"/>
  <c r="Q44" i="59"/>
  <c r="Q43" i="59"/>
  <c r="Q42" i="59"/>
  <c r="Q41" i="59"/>
  <c r="Q39" i="59"/>
  <c r="Q38" i="59"/>
  <c r="Q37" i="59"/>
  <c r="Q36" i="59"/>
  <c r="Q35" i="59"/>
  <c r="Q34" i="59"/>
  <c r="Q33" i="59"/>
  <c r="Q31" i="59"/>
  <c r="Q30" i="59"/>
  <c r="Q29" i="59"/>
  <c r="Q28" i="59"/>
  <c r="Q26" i="59"/>
  <c r="Q25" i="59"/>
  <c r="Q24" i="59"/>
  <c r="Q23" i="59"/>
  <c r="Q22" i="59"/>
  <c r="Q21" i="59"/>
  <c r="Q19" i="59"/>
  <c r="Q18" i="59"/>
  <c r="Q17" i="59"/>
  <c r="Q16" i="59"/>
  <c r="Q15" i="59"/>
  <c r="Q14" i="59"/>
  <c r="Q13" i="59"/>
  <c r="Q12" i="59"/>
  <c r="Q10" i="59"/>
  <c r="Q9" i="59"/>
  <c r="Q8" i="59"/>
  <c r="Q7" i="59"/>
  <c r="Q5" i="59"/>
  <c r="Q4" i="59"/>
  <c r="Q3" i="59"/>
  <c r="H16" i="59"/>
  <c r="H17" i="59"/>
  <c r="H18" i="59"/>
  <c r="H19" i="59"/>
  <c r="H20" i="59"/>
  <c r="H21" i="59"/>
  <c r="H22" i="59"/>
  <c r="H23" i="59"/>
  <c r="H24" i="59"/>
  <c r="H25" i="59"/>
  <c r="H26" i="59"/>
  <c r="H27" i="59"/>
  <c r="H29" i="59"/>
  <c r="H30" i="59"/>
  <c r="H31" i="59"/>
  <c r="H32" i="59"/>
  <c r="H33" i="59"/>
  <c r="H34" i="59"/>
  <c r="H35" i="59"/>
  <c r="H36" i="59"/>
  <c r="H37" i="59"/>
  <c r="H38" i="59"/>
  <c r="H39" i="59"/>
  <c r="H40" i="59"/>
  <c r="H41" i="59"/>
  <c r="H42" i="59"/>
  <c r="H43" i="59"/>
  <c r="H44" i="59"/>
  <c r="H45" i="59"/>
  <c r="H46" i="59"/>
  <c r="H47" i="59"/>
  <c r="H4" i="59"/>
  <c r="H5" i="59"/>
  <c r="H6" i="59"/>
  <c r="H7" i="59"/>
  <c r="H8" i="59"/>
  <c r="H9" i="59"/>
  <c r="H10" i="59"/>
  <c r="H11" i="59"/>
  <c r="H12" i="59"/>
  <c r="H13" i="59"/>
  <c r="H14" i="59"/>
  <c r="H3" i="59"/>
  <c r="C19" i="58" l="1"/>
  <c r="D19" i="58"/>
  <c r="E19" i="58"/>
  <c r="C18" i="58"/>
  <c r="D18" i="58"/>
  <c r="E18" i="58"/>
  <c r="AN347" i="60" l="1"/>
  <c r="AN346" i="60"/>
  <c r="AN345" i="60"/>
  <c r="AN344" i="60"/>
  <c r="AN343" i="60"/>
  <c r="AN342" i="60"/>
  <c r="AN341" i="60"/>
  <c r="AN340" i="60"/>
  <c r="AN339" i="60"/>
  <c r="AN338" i="60"/>
  <c r="AN337" i="60"/>
  <c r="AN336" i="60"/>
  <c r="AN335" i="60"/>
  <c r="AN334" i="60"/>
  <c r="AN333" i="60"/>
  <c r="AN332" i="60"/>
  <c r="AN331" i="60"/>
  <c r="AN330" i="60"/>
  <c r="AN329" i="60"/>
  <c r="AN328" i="60"/>
  <c r="AN327" i="60"/>
  <c r="AN326" i="60"/>
  <c r="AN325" i="60"/>
  <c r="AN324" i="60"/>
  <c r="AN323" i="60"/>
  <c r="AN322" i="60"/>
  <c r="AN321" i="60"/>
  <c r="AN320" i="60"/>
  <c r="AN319" i="60"/>
  <c r="AN318" i="60"/>
  <c r="AN317" i="60"/>
  <c r="AN316" i="60"/>
  <c r="AN315" i="60"/>
  <c r="AN314" i="60"/>
  <c r="AN313" i="60"/>
  <c r="AN312" i="60"/>
  <c r="AN311" i="60"/>
  <c r="AN310" i="60"/>
  <c r="AN309" i="60"/>
  <c r="AN308" i="60"/>
  <c r="AN307" i="60"/>
  <c r="AN306" i="60"/>
  <c r="AN305" i="60"/>
  <c r="AN304" i="60"/>
  <c r="AN303" i="60"/>
  <c r="AN302" i="60"/>
  <c r="AN301" i="60"/>
  <c r="AN300" i="60"/>
  <c r="AN299" i="60"/>
  <c r="AN298" i="60"/>
  <c r="AN297" i="60"/>
  <c r="AN296" i="60"/>
  <c r="AN295" i="60"/>
  <c r="AN294" i="60"/>
  <c r="AN293" i="60"/>
  <c r="AN292" i="60"/>
  <c r="AN291" i="60"/>
  <c r="AN290" i="60"/>
  <c r="AN289" i="60"/>
  <c r="AN288" i="60"/>
  <c r="AN287" i="60"/>
  <c r="AN286" i="60"/>
  <c r="AN285" i="60"/>
  <c r="AN284" i="60"/>
  <c r="AN283" i="60"/>
  <c r="AN282" i="60"/>
  <c r="AN281" i="60"/>
  <c r="AN280" i="60"/>
  <c r="AN279" i="60"/>
  <c r="AN278" i="60"/>
  <c r="AN277" i="60"/>
  <c r="AN276" i="60"/>
  <c r="AN275" i="60"/>
  <c r="AN274" i="60"/>
  <c r="AN273" i="60"/>
  <c r="AN272" i="60"/>
  <c r="AN271" i="60"/>
  <c r="AN270" i="60"/>
  <c r="AN269" i="60"/>
  <c r="AN268" i="60"/>
  <c r="AN267" i="60"/>
  <c r="AN266" i="60"/>
  <c r="AN265" i="60"/>
  <c r="AN264" i="60"/>
  <c r="AN263" i="60"/>
  <c r="AN262" i="60"/>
  <c r="AN261" i="60"/>
  <c r="AN260" i="60"/>
  <c r="AN259" i="60"/>
  <c r="AN258" i="60"/>
  <c r="AN257" i="60"/>
  <c r="AN256" i="60"/>
  <c r="AN255" i="60"/>
  <c r="AN254" i="60"/>
  <c r="AN253" i="60"/>
  <c r="AN252" i="60"/>
  <c r="AN251" i="60"/>
  <c r="AN250" i="60"/>
  <c r="AN249" i="60"/>
  <c r="AN248" i="60"/>
  <c r="AN247" i="60"/>
  <c r="AN246" i="60"/>
  <c r="AN245" i="60"/>
  <c r="AN244" i="60"/>
  <c r="AN243" i="60"/>
  <c r="AN242" i="60"/>
  <c r="AN241" i="60"/>
  <c r="AN240" i="60"/>
  <c r="AN239" i="60"/>
  <c r="AN238" i="60"/>
  <c r="AN237" i="60"/>
  <c r="AN236" i="60"/>
  <c r="AN235" i="60"/>
  <c r="AN234" i="60"/>
  <c r="AN233" i="60"/>
  <c r="AN232" i="60"/>
  <c r="AN231" i="60"/>
  <c r="AN230" i="60"/>
  <c r="AN229" i="60"/>
  <c r="AN228" i="60"/>
  <c r="AN227" i="60"/>
  <c r="AN226" i="60"/>
  <c r="AN225" i="60"/>
  <c r="AN224" i="60"/>
  <c r="AN223" i="60"/>
  <c r="AN222" i="60"/>
  <c r="AN221" i="60"/>
  <c r="AN220" i="60"/>
  <c r="AN219" i="60"/>
  <c r="AN218" i="60"/>
  <c r="AN217" i="60"/>
  <c r="AN216" i="60"/>
  <c r="AN215" i="60"/>
  <c r="AN214" i="60"/>
  <c r="AN213" i="60"/>
  <c r="AN212" i="60"/>
  <c r="AN211" i="60"/>
  <c r="AN210" i="60"/>
  <c r="AN209" i="60"/>
  <c r="AN208" i="60"/>
  <c r="AN207" i="60"/>
  <c r="AN206" i="60"/>
  <c r="AN205" i="60"/>
  <c r="AN204" i="60"/>
  <c r="AN203" i="60"/>
  <c r="AN202" i="60"/>
  <c r="AN201" i="60"/>
  <c r="AN200" i="60"/>
  <c r="AN199" i="60"/>
  <c r="AN198" i="60"/>
  <c r="AN197" i="60"/>
  <c r="AN196" i="60"/>
  <c r="AN195" i="60"/>
  <c r="AN194" i="60"/>
  <c r="AN193" i="60"/>
  <c r="AN192" i="60"/>
  <c r="AN191" i="60"/>
  <c r="AN190" i="60"/>
  <c r="AN189" i="60"/>
  <c r="AN188" i="60"/>
  <c r="AN187" i="60"/>
  <c r="AN186" i="60"/>
  <c r="AN185" i="60"/>
  <c r="AN184" i="60"/>
  <c r="AN183" i="60"/>
  <c r="AN182" i="60"/>
  <c r="AN181" i="60"/>
  <c r="AN180" i="60"/>
  <c r="AN179" i="60"/>
  <c r="AN178" i="60"/>
  <c r="AN177" i="60"/>
  <c r="AN176" i="60"/>
  <c r="AN175" i="60"/>
  <c r="AN174" i="60"/>
  <c r="AN173" i="60"/>
  <c r="AN172" i="60"/>
  <c r="AN171" i="60"/>
  <c r="AN170" i="60"/>
  <c r="AN169" i="60"/>
  <c r="AN168" i="60"/>
  <c r="AN167" i="60"/>
  <c r="AN166" i="60"/>
  <c r="AN165" i="60"/>
  <c r="AN164" i="60"/>
  <c r="AN163" i="60"/>
  <c r="AN162" i="60"/>
  <c r="AN161" i="60"/>
  <c r="AN160" i="60"/>
  <c r="AN159" i="60"/>
  <c r="AN158" i="60"/>
  <c r="AN157" i="60"/>
  <c r="AN156" i="60"/>
  <c r="AN155" i="60"/>
  <c r="AN154" i="60"/>
  <c r="AN153" i="60"/>
  <c r="AN152" i="60"/>
  <c r="AN151" i="60"/>
  <c r="AN150" i="60"/>
  <c r="AN149" i="60"/>
  <c r="AN148" i="60"/>
  <c r="AN147" i="60"/>
  <c r="AN146" i="60"/>
  <c r="AN145" i="60"/>
  <c r="AN144" i="60"/>
  <c r="AN143" i="60"/>
  <c r="AN142" i="60"/>
  <c r="AN141" i="60"/>
  <c r="AN140" i="60"/>
  <c r="AN139" i="60"/>
  <c r="AN138" i="60"/>
  <c r="AN137" i="60"/>
  <c r="AN136" i="60"/>
  <c r="AN135" i="60"/>
  <c r="AN134" i="60"/>
  <c r="AN133" i="60"/>
  <c r="AN132" i="60"/>
  <c r="AN131" i="60"/>
  <c r="AN130" i="60"/>
  <c r="AN129" i="60"/>
  <c r="AN128" i="60"/>
  <c r="AN127" i="60"/>
  <c r="AN126" i="60"/>
  <c r="AN125" i="60"/>
  <c r="AN124" i="60"/>
  <c r="AN123" i="60"/>
  <c r="AN122" i="60"/>
  <c r="AN121" i="60"/>
  <c r="AN120" i="60"/>
  <c r="AN119" i="60"/>
  <c r="AN118" i="60"/>
  <c r="AN117" i="60"/>
  <c r="AN116" i="60"/>
  <c r="AN115" i="60"/>
  <c r="AN114" i="60"/>
  <c r="AN113" i="60"/>
  <c r="AN112" i="60"/>
  <c r="AN111" i="60"/>
  <c r="AN110" i="60"/>
  <c r="AN109" i="60"/>
  <c r="AN108" i="60"/>
  <c r="AN107" i="60"/>
  <c r="AN106" i="60"/>
  <c r="AN105" i="60"/>
  <c r="AN104" i="60"/>
  <c r="AN103" i="60"/>
  <c r="AN102" i="60"/>
  <c r="AN101" i="60"/>
  <c r="AN100" i="60"/>
  <c r="AN99" i="60"/>
  <c r="AN98" i="60"/>
  <c r="AN97" i="60"/>
  <c r="AN96" i="60"/>
  <c r="AN95" i="60"/>
  <c r="AN94" i="60"/>
  <c r="AN93" i="60"/>
  <c r="AN92" i="60"/>
  <c r="AN91" i="60"/>
  <c r="AN90" i="60"/>
  <c r="AN89" i="60"/>
  <c r="AN88" i="60"/>
  <c r="AN87" i="60"/>
  <c r="AN86" i="60"/>
  <c r="AN85" i="60"/>
  <c r="AN84" i="60"/>
  <c r="AN83" i="60"/>
  <c r="AN82" i="60"/>
  <c r="AN81" i="60"/>
  <c r="AN80" i="60"/>
  <c r="AN79" i="60"/>
  <c r="AN78" i="60"/>
  <c r="AN77" i="60"/>
  <c r="AN76" i="60"/>
  <c r="AN75" i="60"/>
  <c r="AN74" i="60"/>
  <c r="AN73" i="60"/>
  <c r="AN72" i="60"/>
  <c r="AN71" i="60"/>
  <c r="AN70" i="60"/>
  <c r="AN69" i="60"/>
  <c r="AN68" i="60"/>
  <c r="AN67" i="60"/>
  <c r="AN66" i="60"/>
  <c r="AN65" i="60"/>
  <c r="AN64" i="60"/>
  <c r="AN63" i="60"/>
  <c r="AN62" i="60"/>
  <c r="AN61" i="60"/>
  <c r="AN60" i="60"/>
  <c r="AN59" i="60"/>
  <c r="AN58" i="60"/>
  <c r="AN57" i="60"/>
  <c r="AN56" i="60"/>
  <c r="AN55" i="60"/>
  <c r="AN54" i="60"/>
  <c r="AN53" i="60"/>
  <c r="AN52" i="60"/>
  <c r="AN51" i="60"/>
  <c r="AN50" i="60"/>
  <c r="AN49" i="60"/>
  <c r="AN48" i="60"/>
  <c r="AN47" i="60"/>
  <c r="AN46" i="60"/>
  <c r="AN45" i="60"/>
  <c r="AN44" i="60"/>
  <c r="AN43" i="60"/>
  <c r="AN42" i="60"/>
  <c r="AN41" i="60"/>
  <c r="AN40" i="60"/>
  <c r="AN39" i="60"/>
  <c r="AN38" i="60"/>
  <c r="AN37" i="60"/>
  <c r="AN36" i="60"/>
  <c r="AN35" i="60"/>
  <c r="AN34" i="60"/>
  <c r="AN33" i="60"/>
  <c r="AN32" i="60"/>
  <c r="AN31" i="60"/>
  <c r="AN30" i="60"/>
  <c r="AN29" i="60"/>
  <c r="AN28" i="60"/>
  <c r="AN27" i="60"/>
  <c r="AN26" i="60"/>
  <c r="AN25" i="60"/>
  <c r="AN24" i="60"/>
  <c r="AN23" i="60"/>
  <c r="AN22" i="60"/>
  <c r="AN21" i="60"/>
  <c r="AN20" i="60"/>
  <c r="AN19" i="60"/>
  <c r="AN18" i="60"/>
  <c r="AN17" i="60"/>
  <c r="AN16" i="60"/>
  <c r="AN15" i="60"/>
  <c r="AN14" i="60"/>
  <c r="AN13" i="60"/>
  <c r="AN12" i="60"/>
  <c r="AN11" i="60"/>
  <c r="AN10" i="60"/>
  <c r="AN9" i="60"/>
  <c r="AN8" i="60"/>
  <c r="AN7" i="60"/>
  <c r="AN6" i="60"/>
  <c r="AN5" i="60"/>
  <c r="AN4" i="60"/>
  <c r="AN3" i="60"/>
  <c r="AN2" i="60"/>
  <c r="AD263" i="29" l="1"/>
  <c r="AE263" i="29"/>
  <c r="AF263" i="29"/>
  <c r="AG263" i="29"/>
  <c r="AH263" i="29"/>
  <c r="AI263" i="29"/>
  <c r="AJ263" i="29"/>
  <c r="AD264" i="29"/>
  <c r="AE264" i="29"/>
  <c r="AF264" i="29"/>
  <c r="AG264" i="29"/>
  <c r="AH264" i="29"/>
  <c r="AI264" i="29"/>
  <c r="AJ264" i="29"/>
  <c r="AD265" i="29"/>
  <c r="AE265" i="29"/>
  <c r="AF265" i="29"/>
  <c r="AG265" i="29"/>
  <c r="AH265" i="29"/>
  <c r="AI265" i="29"/>
  <c r="AJ265" i="29"/>
  <c r="AD266" i="29"/>
  <c r="AE266" i="29"/>
  <c r="AF266" i="29"/>
  <c r="AG266" i="29"/>
  <c r="AH266" i="29"/>
  <c r="AI266" i="29"/>
  <c r="AJ266" i="29"/>
  <c r="AD267" i="29"/>
  <c r="AE267" i="29"/>
  <c r="AF267" i="29"/>
  <c r="AG267" i="29"/>
  <c r="AH267" i="29"/>
  <c r="AI267" i="29"/>
  <c r="AJ267" i="29"/>
  <c r="AD268" i="29"/>
  <c r="AE268" i="29"/>
  <c r="AG268" i="29" s="1"/>
  <c r="AF268" i="29"/>
  <c r="AH268" i="29" s="1"/>
  <c r="AI268" i="29"/>
  <c r="AJ268" i="29"/>
  <c r="AD269" i="29"/>
  <c r="AE269" i="29"/>
  <c r="AG269" i="29" s="1"/>
  <c r="AF269" i="29"/>
  <c r="AH269" i="29" s="1"/>
  <c r="AI269" i="29"/>
  <c r="AJ269" i="29"/>
  <c r="AD270" i="29"/>
  <c r="AE270" i="29"/>
  <c r="AF270" i="29"/>
  <c r="AG270" i="29"/>
  <c r="AH270" i="29"/>
  <c r="AI270" i="29"/>
  <c r="AJ270" i="29"/>
  <c r="AD271" i="29"/>
  <c r="AE271" i="29"/>
  <c r="AF271" i="29"/>
  <c r="AG271" i="29"/>
  <c r="AH271" i="29"/>
  <c r="AI271" i="29"/>
  <c r="AJ271" i="29"/>
  <c r="AD272" i="29"/>
  <c r="AE272" i="29"/>
  <c r="AF272" i="29"/>
  <c r="AG272" i="29"/>
  <c r="AH272" i="29"/>
  <c r="AI272" i="29"/>
  <c r="AJ272" i="29"/>
  <c r="AD273" i="29"/>
  <c r="AE273" i="29"/>
  <c r="AF273" i="29"/>
  <c r="AG273" i="29"/>
  <c r="AH273" i="29"/>
  <c r="AI273" i="29"/>
  <c r="AJ273" i="29"/>
  <c r="AD274" i="29"/>
  <c r="AE274" i="29"/>
  <c r="AF274" i="29"/>
  <c r="AG274" i="29"/>
  <c r="AH274" i="29"/>
  <c r="AI274" i="29"/>
  <c r="AJ274" i="29"/>
  <c r="AD275" i="29"/>
  <c r="AE275" i="29"/>
  <c r="AF275" i="29"/>
  <c r="AG275" i="29"/>
  <c r="AH275" i="29"/>
  <c r="AI275" i="29"/>
  <c r="AJ275" i="29"/>
  <c r="AD276" i="29"/>
  <c r="AE276" i="29"/>
  <c r="AF276" i="29"/>
  <c r="AG276" i="29"/>
  <c r="AH276" i="29"/>
  <c r="AI276" i="29"/>
  <c r="AJ276" i="29"/>
  <c r="AD277" i="29"/>
  <c r="AE277" i="29"/>
  <c r="AF277" i="29"/>
  <c r="AG277" i="29"/>
  <c r="AH277" i="29"/>
  <c r="AI277" i="29"/>
  <c r="AJ277" i="29"/>
  <c r="AD278" i="29"/>
  <c r="AE278" i="29"/>
  <c r="AG278" i="29" s="1"/>
  <c r="AF278" i="29"/>
  <c r="AH278" i="29" s="1"/>
  <c r="AI278" i="29"/>
  <c r="AJ278" i="29"/>
  <c r="AD279" i="29"/>
  <c r="AE279" i="29"/>
  <c r="AF279" i="29"/>
  <c r="AG279" i="29"/>
  <c r="AH279" i="29"/>
  <c r="AI279" i="29"/>
  <c r="AJ279" i="29"/>
  <c r="AD280" i="29"/>
  <c r="AE280" i="29"/>
  <c r="AF280" i="29"/>
  <c r="AG280" i="29"/>
  <c r="AH280" i="29"/>
  <c r="AI280" i="29"/>
  <c r="AJ280" i="29"/>
  <c r="AD281" i="29"/>
  <c r="AE281" i="29"/>
  <c r="AF281" i="29"/>
  <c r="AG281" i="29"/>
  <c r="AH281" i="29"/>
  <c r="AI281" i="29"/>
  <c r="AJ281" i="29"/>
  <c r="AD282" i="29"/>
  <c r="AE282" i="29"/>
  <c r="AF282" i="29"/>
  <c r="AG282" i="29"/>
  <c r="AH282" i="29"/>
  <c r="AI282" i="29"/>
  <c r="AJ282" i="29"/>
  <c r="AD283" i="29"/>
  <c r="AE283" i="29"/>
  <c r="AF283" i="29"/>
  <c r="AG283" i="29"/>
  <c r="AH283" i="29"/>
  <c r="AI283" i="29"/>
  <c r="AJ283" i="29"/>
  <c r="AD284" i="29"/>
  <c r="AE284" i="29"/>
  <c r="AF284" i="29"/>
  <c r="AG284" i="29"/>
  <c r="AH284" i="29"/>
  <c r="AI284" i="29"/>
  <c r="AJ284" i="29"/>
  <c r="AD285" i="29"/>
  <c r="AE285" i="29"/>
  <c r="AF285" i="29"/>
  <c r="AG285" i="29"/>
  <c r="AH285" i="29"/>
  <c r="AI285" i="29"/>
  <c r="AJ285" i="29"/>
  <c r="AD286" i="29"/>
  <c r="AE286" i="29"/>
  <c r="AF286" i="29"/>
  <c r="AG286" i="29"/>
  <c r="AH286" i="29"/>
  <c r="AI286" i="29"/>
  <c r="AJ286" i="29"/>
  <c r="AD287" i="29"/>
  <c r="AE287" i="29"/>
  <c r="AF287" i="29"/>
  <c r="AG287" i="29"/>
  <c r="AH287" i="29"/>
  <c r="AI287" i="29"/>
  <c r="AJ287" i="29"/>
  <c r="AD288" i="29"/>
  <c r="AE288" i="29"/>
  <c r="AG288" i="29" s="1"/>
  <c r="AF288" i="29"/>
  <c r="AH288" i="29" s="1"/>
  <c r="AI288" i="29"/>
  <c r="AJ288" i="29"/>
  <c r="AD289" i="29"/>
  <c r="AE289" i="29"/>
  <c r="AF289" i="29"/>
  <c r="AG289" i="29"/>
  <c r="AH289" i="29"/>
  <c r="AI289" i="29"/>
  <c r="AJ289" i="29"/>
  <c r="AD290" i="29"/>
  <c r="AE290" i="29"/>
  <c r="AG290" i="29" s="1"/>
  <c r="AF290" i="29"/>
  <c r="AH290" i="29" s="1"/>
  <c r="AI290" i="29"/>
  <c r="AJ290" i="29"/>
  <c r="AD291" i="29"/>
  <c r="AE291" i="29"/>
  <c r="AG291" i="29" s="1"/>
  <c r="AF291" i="29"/>
  <c r="AH291" i="29" s="1"/>
  <c r="AI291" i="29"/>
  <c r="AJ291" i="29"/>
  <c r="AD292" i="29"/>
  <c r="AE292" i="29"/>
  <c r="AG292" i="29" s="1"/>
  <c r="AF292" i="29"/>
  <c r="AH292" i="29" s="1"/>
  <c r="AI292" i="29"/>
  <c r="AJ292" i="29"/>
  <c r="AD293" i="29"/>
  <c r="AE293" i="29"/>
  <c r="AF293" i="29"/>
  <c r="AG293" i="29"/>
  <c r="AH293" i="29"/>
  <c r="AI293" i="29"/>
  <c r="AJ293" i="29"/>
  <c r="AD294" i="29"/>
  <c r="AE294" i="29"/>
  <c r="AG294" i="29" s="1"/>
  <c r="AF294" i="29"/>
  <c r="AH294" i="29" s="1"/>
  <c r="AI294" i="29"/>
  <c r="AJ294" i="29"/>
  <c r="AD295" i="29"/>
  <c r="AE295" i="29"/>
  <c r="AG295" i="29" s="1"/>
  <c r="AF295" i="29"/>
  <c r="AH295" i="29" s="1"/>
  <c r="AI295" i="29"/>
  <c r="AJ295" i="29"/>
  <c r="AD296" i="29"/>
  <c r="AE296" i="29"/>
  <c r="AF296" i="29"/>
  <c r="AG296" i="29"/>
  <c r="AH296" i="29"/>
  <c r="AI296" i="29"/>
  <c r="AJ296" i="29"/>
  <c r="AD297" i="29"/>
  <c r="AE297" i="29"/>
  <c r="AF297" i="29"/>
  <c r="AG297" i="29"/>
  <c r="AH297" i="29"/>
  <c r="AI297" i="29"/>
  <c r="AJ297" i="29"/>
  <c r="AD298" i="29"/>
  <c r="AE298" i="29"/>
  <c r="AF298" i="29"/>
  <c r="AG298" i="29"/>
  <c r="AH298" i="29"/>
  <c r="AI298" i="29"/>
  <c r="AJ298" i="29"/>
  <c r="AD299" i="29"/>
  <c r="AE299" i="29"/>
  <c r="AF299" i="29"/>
  <c r="AG299" i="29"/>
  <c r="AH299" i="29"/>
  <c r="AI299" i="29"/>
  <c r="AJ299" i="29"/>
  <c r="AD300" i="29"/>
  <c r="AE300" i="29"/>
  <c r="AF300" i="29"/>
  <c r="AG300" i="29"/>
  <c r="AH300" i="29"/>
  <c r="AI300" i="29"/>
  <c r="AJ300" i="29"/>
  <c r="AD301" i="29"/>
  <c r="AE301" i="29"/>
  <c r="AG301" i="29" s="1"/>
  <c r="AF301" i="29"/>
  <c r="AH301" i="29" s="1"/>
  <c r="AI301" i="29"/>
  <c r="AJ301" i="29"/>
  <c r="AD302" i="29"/>
  <c r="AE302" i="29"/>
  <c r="AF302" i="29"/>
  <c r="AG302" i="29"/>
  <c r="AH302" i="29"/>
  <c r="AI302" i="29"/>
  <c r="AJ302" i="29"/>
  <c r="AD303" i="29"/>
  <c r="AE303" i="29"/>
  <c r="AF303" i="29"/>
  <c r="AG303" i="29"/>
  <c r="AH303" i="29"/>
  <c r="AI303" i="29"/>
  <c r="AJ303" i="29"/>
  <c r="AD304" i="29"/>
  <c r="AE304" i="29"/>
  <c r="AF304" i="29"/>
  <c r="AG304" i="29"/>
  <c r="AH304" i="29"/>
  <c r="AI304" i="29"/>
  <c r="AJ304" i="29"/>
  <c r="AD305" i="29"/>
  <c r="AE305" i="29"/>
  <c r="AF305" i="29"/>
  <c r="AG305" i="29"/>
  <c r="AH305" i="29"/>
  <c r="AI305" i="29"/>
  <c r="AJ305" i="29"/>
  <c r="AD306" i="29"/>
  <c r="AE306" i="29"/>
  <c r="AF306" i="29"/>
  <c r="AG306" i="29"/>
  <c r="AH306" i="29"/>
  <c r="AI306" i="29"/>
  <c r="AJ306" i="29"/>
  <c r="AD307" i="29"/>
  <c r="AE307" i="29"/>
  <c r="AG307" i="29" s="1"/>
  <c r="AF307" i="29"/>
  <c r="AH307" i="29" s="1"/>
  <c r="AI307" i="29"/>
  <c r="AJ307" i="29"/>
  <c r="AD308" i="29"/>
  <c r="AE308" i="29"/>
  <c r="AG308" i="29" s="1"/>
  <c r="AF308" i="29"/>
  <c r="AH308" i="29" s="1"/>
  <c r="AI308" i="29"/>
  <c r="AJ308" i="29"/>
  <c r="AD309" i="29"/>
  <c r="AE309" i="29"/>
  <c r="AG309" i="29" s="1"/>
  <c r="AF309" i="29"/>
  <c r="AH309" i="29" s="1"/>
  <c r="AI309" i="29"/>
  <c r="AJ309" i="29"/>
  <c r="AD310" i="29"/>
  <c r="AE310" i="29"/>
  <c r="AG310" i="29" s="1"/>
  <c r="AF310" i="29"/>
  <c r="AH310" i="29" s="1"/>
  <c r="AI310" i="29"/>
  <c r="AJ310" i="29"/>
  <c r="AD311" i="29"/>
  <c r="AE311" i="29"/>
  <c r="AF311" i="29"/>
  <c r="AG311" i="29"/>
  <c r="AH311" i="29"/>
  <c r="AI311" i="29"/>
  <c r="AJ311" i="29"/>
  <c r="AD312" i="29"/>
  <c r="AE312" i="29"/>
  <c r="AG312" i="29" s="1"/>
  <c r="AF312" i="29"/>
  <c r="AH312" i="29" s="1"/>
  <c r="AI312" i="29"/>
  <c r="AJ312" i="29"/>
  <c r="AD313" i="29"/>
  <c r="AE313" i="29"/>
  <c r="AG313" i="29" s="1"/>
  <c r="AF313" i="29"/>
  <c r="AH313" i="29" s="1"/>
  <c r="AI313" i="29"/>
  <c r="AJ313" i="29"/>
  <c r="AD314" i="29"/>
  <c r="AE314" i="29"/>
  <c r="AG314" i="29" s="1"/>
  <c r="AF314" i="29"/>
  <c r="AH314" i="29" s="1"/>
  <c r="AI314" i="29"/>
  <c r="AJ314" i="29"/>
  <c r="AD315" i="29"/>
  <c r="AE315" i="29"/>
  <c r="AF315" i="29"/>
  <c r="AG315" i="29"/>
  <c r="AH315" i="29"/>
  <c r="AI315" i="29"/>
  <c r="AJ315" i="29"/>
  <c r="AD316" i="29"/>
  <c r="AE316" i="29"/>
  <c r="AF316" i="29"/>
  <c r="AG316" i="29"/>
  <c r="AH316" i="29"/>
  <c r="AI316" i="29"/>
  <c r="AJ316" i="29"/>
  <c r="AD317" i="29"/>
  <c r="AE317" i="29"/>
  <c r="AG317" i="29" s="1"/>
  <c r="AF317" i="29"/>
  <c r="AH317" i="29" s="1"/>
  <c r="AI317" i="29"/>
  <c r="AJ317" i="29"/>
  <c r="AD318" i="29"/>
  <c r="AE318" i="29"/>
  <c r="AG318" i="29" s="1"/>
  <c r="AF318" i="29"/>
  <c r="AH318" i="29" s="1"/>
  <c r="AI318" i="29"/>
  <c r="AJ318" i="29"/>
  <c r="AD319" i="29"/>
  <c r="AE319" i="29"/>
  <c r="AG319" i="29" s="1"/>
  <c r="AF319" i="29"/>
  <c r="AH319" i="29" s="1"/>
  <c r="AI319" i="29"/>
  <c r="AJ319" i="29"/>
  <c r="AD320" i="29"/>
  <c r="AE320" i="29"/>
  <c r="AF320" i="29"/>
  <c r="AG320" i="29"/>
  <c r="AH320" i="29"/>
  <c r="AI320" i="29"/>
  <c r="AJ320" i="29"/>
  <c r="AD321" i="29"/>
  <c r="AE321" i="29"/>
  <c r="AF321" i="29"/>
  <c r="AG321" i="29"/>
  <c r="AH321" i="29"/>
  <c r="AI321" i="29"/>
  <c r="AJ321" i="29"/>
  <c r="AD322" i="29"/>
  <c r="AE322" i="29"/>
  <c r="AF322" i="29"/>
  <c r="AG322" i="29"/>
  <c r="AH322" i="29"/>
  <c r="AI322" i="29"/>
  <c r="AJ322" i="29"/>
  <c r="AD323" i="29"/>
  <c r="AE323" i="29"/>
  <c r="AG323" i="29" s="1"/>
  <c r="AF323" i="29"/>
  <c r="AH323" i="29" s="1"/>
  <c r="AI323" i="29"/>
  <c r="AJ323" i="29"/>
  <c r="AD324" i="29"/>
  <c r="AE324" i="29"/>
  <c r="AG324" i="29" s="1"/>
  <c r="AF324" i="29"/>
  <c r="AH324" i="29" s="1"/>
  <c r="AI324" i="29"/>
  <c r="AJ324" i="29"/>
  <c r="AD325" i="29"/>
  <c r="AE325" i="29"/>
  <c r="AF325" i="29"/>
  <c r="AG325" i="29"/>
  <c r="AH325" i="29"/>
  <c r="AI325" i="29"/>
  <c r="AJ325" i="29"/>
  <c r="AD326" i="29"/>
  <c r="AE326" i="29"/>
  <c r="AG326" i="29" s="1"/>
  <c r="AF326" i="29"/>
  <c r="AH326" i="29" s="1"/>
  <c r="AI326" i="29"/>
  <c r="AJ326" i="29"/>
  <c r="AD327" i="29"/>
  <c r="AE327" i="29"/>
  <c r="AG327" i="29" s="1"/>
  <c r="AF327" i="29"/>
  <c r="AH327" i="29" s="1"/>
  <c r="AI327" i="29"/>
  <c r="AJ327" i="29"/>
  <c r="AD328" i="29"/>
  <c r="AE328" i="29"/>
  <c r="AF328" i="29"/>
  <c r="AG328" i="29"/>
  <c r="AH328" i="29"/>
  <c r="AI328" i="29"/>
  <c r="AJ328" i="29"/>
  <c r="AD329" i="29"/>
  <c r="AE329" i="29"/>
  <c r="AG329" i="29" s="1"/>
  <c r="AF329" i="29"/>
  <c r="AH329" i="29" s="1"/>
  <c r="AI329" i="29"/>
  <c r="AJ329" i="29"/>
  <c r="AD330" i="29"/>
  <c r="AE330" i="29"/>
  <c r="AG330" i="29" s="1"/>
  <c r="AF330" i="29"/>
  <c r="AH330" i="29" s="1"/>
  <c r="AI330" i="29"/>
  <c r="AJ330" i="29"/>
  <c r="AD331" i="29"/>
  <c r="AE331" i="29"/>
  <c r="AG331" i="29" s="1"/>
  <c r="AF331" i="29"/>
  <c r="AH331" i="29" s="1"/>
  <c r="AI331" i="29"/>
  <c r="AJ331" i="29"/>
  <c r="AD332" i="29"/>
  <c r="AE332" i="29"/>
  <c r="AG332" i="29" s="1"/>
  <c r="AF332" i="29"/>
  <c r="AH332" i="29" s="1"/>
  <c r="AI332" i="29"/>
  <c r="AJ332" i="29"/>
  <c r="AD333" i="29"/>
  <c r="AE333" i="29"/>
  <c r="AF333" i="29"/>
  <c r="AG333" i="29"/>
  <c r="AH333" i="29"/>
  <c r="AI333" i="29"/>
  <c r="AJ333" i="29"/>
  <c r="AD334" i="29"/>
  <c r="AE334" i="29"/>
  <c r="AF334" i="29"/>
  <c r="AG334" i="29"/>
  <c r="AH334" i="29"/>
  <c r="AI334" i="29"/>
  <c r="AJ334" i="29"/>
  <c r="AD335" i="29"/>
  <c r="AE335" i="29"/>
  <c r="AF335" i="29"/>
  <c r="AG335" i="29"/>
  <c r="AH335" i="29"/>
  <c r="AI335" i="29"/>
  <c r="AJ335" i="29"/>
  <c r="AD336" i="29"/>
  <c r="AE336" i="29"/>
  <c r="AF336" i="29"/>
  <c r="AG336" i="29"/>
  <c r="AH336" i="29"/>
  <c r="AI336" i="29"/>
  <c r="AJ336" i="29"/>
  <c r="AD337" i="29"/>
  <c r="AE337" i="29"/>
  <c r="AF337" i="29"/>
  <c r="AG337" i="29"/>
  <c r="AH337" i="29"/>
  <c r="AI337" i="29"/>
  <c r="AJ337" i="29"/>
  <c r="AD338" i="29"/>
  <c r="AE338" i="29"/>
  <c r="AF338" i="29"/>
  <c r="AG338" i="29"/>
  <c r="AH338" i="29"/>
  <c r="AI338" i="29"/>
  <c r="AJ338" i="29"/>
  <c r="AD339" i="29"/>
  <c r="AE339" i="29"/>
  <c r="AF339" i="29"/>
  <c r="AG339" i="29"/>
  <c r="AH339" i="29"/>
  <c r="AI339" i="29"/>
  <c r="AJ339" i="29"/>
  <c r="AD340" i="29"/>
  <c r="AE340" i="29"/>
  <c r="AF340" i="29"/>
  <c r="AG340" i="29"/>
  <c r="AH340" i="29"/>
  <c r="AI340" i="29"/>
  <c r="AJ340" i="29"/>
  <c r="AD341" i="29"/>
  <c r="AE341" i="29"/>
  <c r="AF341" i="29"/>
  <c r="AG341" i="29"/>
  <c r="AH341" i="29"/>
  <c r="AI341" i="29"/>
  <c r="AJ341" i="29"/>
  <c r="AD342" i="29"/>
  <c r="AE342" i="29"/>
  <c r="AF342" i="29"/>
  <c r="AG342" i="29"/>
  <c r="AH342" i="29"/>
  <c r="AI342" i="29"/>
  <c r="AJ342" i="29"/>
  <c r="AD343" i="29"/>
  <c r="AE343" i="29"/>
  <c r="AF343" i="29"/>
  <c r="AG343" i="29"/>
  <c r="AH343" i="29"/>
  <c r="AI343" i="29"/>
  <c r="AJ343" i="29"/>
  <c r="AD344" i="29"/>
  <c r="AE344" i="29"/>
  <c r="AF344" i="29"/>
  <c r="AG344" i="29"/>
  <c r="AH344" i="29"/>
  <c r="AI344" i="29"/>
  <c r="AJ344" i="29"/>
  <c r="AD345" i="29"/>
  <c r="AE345" i="29"/>
  <c r="AF345" i="29"/>
  <c r="AG345" i="29"/>
  <c r="AH345" i="29"/>
  <c r="AI345" i="29"/>
  <c r="AJ345" i="29"/>
  <c r="AD346" i="29"/>
  <c r="AE346" i="29"/>
  <c r="AF346" i="29"/>
  <c r="AG346" i="29"/>
  <c r="AH346" i="29"/>
  <c r="AI346" i="29"/>
  <c r="AJ346" i="29"/>
  <c r="AD347" i="29"/>
  <c r="AE347" i="29"/>
  <c r="AF347" i="29"/>
  <c r="AG347" i="29"/>
  <c r="AH347" i="29"/>
  <c r="AI347" i="29"/>
  <c r="AJ347" i="29"/>
  <c r="AD348" i="29"/>
  <c r="AE348" i="29"/>
  <c r="AF348" i="29"/>
  <c r="AG348" i="29"/>
  <c r="AH348" i="29"/>
  <c r="AI348" i="29"/>
  <c r="AJ348" i="29"/>
  <c r="AD349" i="29"/>
  <c r="AE349" i="29"/>
  <c r="AF349" i="29"/>
  <c r="AG349" i="29"/>
  <c r="AH349" i="29"/>
  <c r="AI349" i="29"/>
  <c r="AJ349" i="29"/>
  <c r="AD350" i="29"/>
  <c r="AE350" i="29"/>
  <c r="AF350" i="29"/>
  <c r="AG350" i="29"/>
  <c r="AH350" i="29"/>
  <c r="AI350" i="29"/>
  <c r="AJ350" i="29"/>
  <c r="AD351" i="29"/>
  <c r="AE351" i="29"/>
  <c r="AF351" i="29"/>
  <c r="AG351" i="29"/>
  <c r="AH351" i="29"/>
  <c r="AI351" i="29"/>
  <c r="AJ351" i="29"/>
  <c r="AD352" i="29"/>
  <c r="AE352" i="29"/>
  <c r="AF352" i="29"/>
  <c r="AG352" i="29"/>
  <c r="AH352" i="29"/>
  <c r="AI352" i="29"/>
  <c r="AJ352" i="29"/>
  <c r="AD353" i="29"/>
  <c r="AE353" i="29"/>
  <c r="AF353" i="29"/>
  <c r="AG353" i="29"/>
  <c r="AH353" i="29"/>
  <c r="AI353" i="29"/>
  <c r="AJ353" i="29"/>
  <c r="AD354" i="29"/>
  <c r="AE354" i="29"/>
  <c r="AF354" i="29"/>
  <c r="AG354" i="29"/>
  <c r="AH354" i="29"/>
  <c r="AI354" i="29"/>
  <c r="AJ354" i="29"/>
  <c r="AD355" i="29"/>
  <c r="AE355" i="29"/>
  <c r="AF355" i="29"/>
  <c r="AG355" i="29"/>
  <c r="AH355" i="29"/>
  <c r="AI355" i="29"/>
  <c r="AJ355" i="29"/>
  <c r="AD356" i="29"/>
  <c r="AE356" i="29"/>
  <c r="AF356" i="29"/>
  <c r="AG356" i="29"/>
  <c r="AH356" i="29"/>
  <c r="AI356" i="29"/>
  <c r="AJ356" i="29"/>
  <c r="AD357" i="29"/>
  <c r="AE357" i="29"/>
  <c r="AF357" i="29"/>
  <c r="AG357" i="29"/>
  <c r="AH357" i="29"/>
  <c r="AI357" i="29"/>
  <c r="AJ357" i="29"/>
  <c r="AD358" i="29"/>
  <c r="AE358" i="29"/>
  <c r="AF358" i="29"/>
  <c r="AG358" i="29"/>
  <c r="AH358" i="29"/>
  <c r="AI358" i="29"/>
  <c r="AJ358" i="29"/>
  <c r="AD359" i="29"/>
  <c r="AE359" i="29"/>
  <c r="AF359" i="29"/>
  <c r="AG359" i="29"/>
  <c r="AH359" i="29"/>
  <c r="AI359" i="29"/>
  <c r="AJ359" i="29"/>
  <c r="AD360" i="29"/>
  <c r="AE360" i="29"/>
  <c r="AF360" i="29"/>
  <c r="AG360" i="29"/>
  <c r="AH360" i="29"/>
  <c r="AI360" i="29"/>
  <c r="AJ360" i="29"/>
  <c r="AD361" i="29"/>
  <c r="AE361" i="29"/>
  <c r="AF361" i="29"/>
  <c r="AG361" i="29"/>
  <c r="AH361" i="29"/>
  <c r="AI361" i="29"/>
  <c r="AJ361" i="29"/>
  <c r="AD362" i="29"/>
  <c r="AE362" i="29"/>
  <c r="AF362" i="29"/>
  <c r="AG362" i="29"/>
  <c r="AH362" i="29"/>
  <c r="AI362" i="29"/>
  <c r="AJ362" i="29"/>
  <c r="AD363" i="29"/>
  <c r="AE363" i="29"/>
  <c r="AF363" i="29"/>
  <c r="AG363" i="29"/>
  <c r="AH363" i="29"/>
  <c r="AI363" i="29"/>
  <c r="AJ363" i="29"/>
  <c r="AD364" i="29"/>
  <c r="AE364" i="29"/>
  <c r="AF364" i="29"/>
  <c r="AG364" i="29"/>
  <c r="AH364" i="29"/>
  <c r="AI364" i="29"/>
  <c r="AJ364" i="29"/>
  <c r="AD365" i="29"/>
  <c r="AE365" i="29"/>
  <c r="AF365" i="29"/>
  <c r="AG365" i="29"/>
  <c r="AH365" i="29"/>
  <c r="AI365" i="29"/>
  <c r="AJ365" i="29"/>
  <c r="AD366" i="29"/>
  <c r="AE366" i="29"/>
  <c r="AF366" i="29"/>
  <c r="AG366" i="29"/>
  <c r="AH366" i="29"/>
  <c r="AI366" i="29"/>
  <c r="AJ366" i="29"/>
  <c r="AD367" i="29"/>
  <c r="AE367" i="29"/>
  <c r="AF367" i="29"/>
  <c r="AG367" i="29"/>
  <c r="AH367" i="29"/>
  <c r="AI367" i="29"/>
  <c r="AJ367" i="29"/>
  <c r="AD368" i="29"/>
  <c r="AE368" i="29"/>
  <c r="AG368" i="29" s="1"/>
  <c r="AF368" i="29"/>
  <c r="AH368" i="29" s="1"/>
  <c r="AI368" i="29"/>
  <c r="AJ368" i="29"/>
  <c r="AD369" i="29"/>
  <c r="AE369" i="29"/>
  <c r="AF369" i="29"/>
  <c r="AG369" i="29"/>
  <c r="AH369" i="29"/>
  <c r="AI369" i="29"/>
  <c r="AJ369" i="29"/>
  <c r="AD370" i="29"/>
  <c r="AE370" i="29"/>
  <c r="AF370" i="29"/>
  <c r="AG370" i="29"/>
  <c r="AH370" i="29"/>
  <c r="AI370" i="29"/>
  <c r="AJ370" i="29"/>
  <c r="AD371" i="29"/>
  <c r="AE371" i="29"/>
  <c r="AF371" i="29"/>
  <c r="AG371" i="29"/>
  <c r="AH371" i="29"/>
  <c r="AI371" i="29"/>
  <c r="AJ371" i="29"/>
  <c r="AD372" i="29"/>
  <c r="AE372" i="29"/>
  <c r="AG372" i="29" s="1"/>
  <c r="AF372" i="29"/>
  <c r="AH372" i="29" s="1"/>
  <c r="AI372" i="29"/>
  <c r="AJ372" i="29"/>
  <c r="AD373" i="29"/>
  <c r="AE373" i="29"/>
  <c r="AF373" i="29"/>
  <c r="AG373" i="29"/>
  <c r="AH373" i="29"/>
  <c r="AI373" i="29"/>
  <c r="AJ373" i="29"/>
  <c r="AD374" i="29"/>
  <c r="AE374" i="29"/>
  <c r="AF374" i="29"/>
  <c r="AG374" i="29"/>
  <c r="AH374" i="29"/>
  <c r="AI374" i="29"/>
  <c r="AJ374" i="29"/>
  <c r="AD375" i="29"/>
  <c r="AE375" i="29"/>
  <c r="AF375" i="29"/>
  <c r="AG375" i="29"/>
  <c r="AH375" i="29"/>
  <c r="AI375" i="29"/>
  <c r="AJ375" i="29"/>
  <c r="AD376" i="29"/>
  <c r="AE376" i="29"/>
  <c r="AG376" i="29" s="1"/>
  <c r="AF376" i="29"/>
  <c r="AH376" i="29" s="1"/>
  <c r="AI376" i="29"/>
  <c r="AJ376" i="29"/>
  <c r="AD377" i="29"/>
  <c r="AE377" i="29"/>
  <c r="AG377" i="29" s="1"/>
  <c r="AF377" i="29"/>
  <c r="AH377" i="29" s="1"/>
  <c r="AI377" i="29"/>
  <c r="AJ377" i="29"/>
  <c r="AD378" i="29"/>
  <c r="AE378" i="29"/>
  <c r="AG378" i="29" s="1"/>
  <c r="AF378" i="29"/>
  <c r="AH378" i="29" s="1"/>
  <c r="AI378" i="29"/>
  <c r="AJ378" i="29"/>
  <c r="AD379" i="29"/>
  <c r="AE379" i="29"/>
  <c r="AG379" i="29" s="1"/>
  <c r="AF379" i="29"/>
  <c r="AH379" i="29" s="1"/>
  <c r="AI379" i="29"/>
  <c r="AJ379" i="29"/>
  <c r="AD380" i="29"/>
  <c r="AE380" i="29"/>
  <c r="AG380" i="29" s="1"/>
  <c r="AF380" i="29"/>
  <c r="AH380" i="29" s="1"/>
  <c r="AI380" i="29"/>
  <c r="AJ380" i="29"/>
  <c r="AD381" i="29"/>
  <c r="AE381" i="29"/>
  <c r="AF381" i="29"/>
  <c r="AG381" i="29"/>
  <c r="AH381" i="29"/>
  <c r="AI381" i="29"/>
  <c r="AJ381" i="29"/>
  <c r="AD382" i="29"/>
  <c r="AE382" i="29"/>
  <c r="AF382" i="29"/>
  <c r="AG382" i="29"/>
  <c r="AH382" i="29"/>
  <c r="AI382" i="29"/>
  <c r="AJ382" i="29"/>
  <c r="AD383" i="29"/>
  <c r="AE383" i="29"/>
  <c r="AF383" i="29"/>
  <c r="AG383" i="29"/>
  <c r="AH383" i="29"/>
  <c r="AI383" i="29"/>
  <c r="AJ383" i="29"/>
  <c r="AD384" i="29"/>
  <c r="AE384" i="29"/>
  <c r="AF384" i="29"/>
  <c r="AG384" i="29"/>
  <c r="AH384" i="29"/>
  <c r="AI384" i="29"/>
  <c r="AJ384" i="29"/>
  <c r="AD385" i="29"/>
  <c r="AE385" i="29"/>
  <c r="AF385" i="29"/>
  <c r="AG385" i="29"/>
  <c r="AH385" i="29"/>
  <c r="AI385" i="29"/>
  <c r="AJ385" i="29"/>
  <c r="AD386" i="29"/>
  <c r="AE386" i="29"/>
  <c r="AF386" i="29"/>
  <c r="AG386" i="29"/>
  <c r="AH386" i="29"/>
  <c r="AI386" i="29"/>
  <c r="AJ386" i="29"/>
  <c r="AD387" i="29"/>
  <c r="AE387" i="29"/>
  <c r="AF387" i="29"/>
  <c r="AG387" i="29"/>
  <c r="AH387" i="29"/>
  <c r="AI387" i="29"/>
  <c r="AJ387" i="29"/>
  <c r="AD388" i="29"/>
  <c r="AE388" i="29"/>
  <c r="AF388" i="29"/>
  <c r="AG388" i="29"/>
  <c r="AH388" i="29"/>
  <c r="AI388" i="29"/>
  <c r="AJ388" i="29"/>
  <c r="AD389" i="29"/>
  <c r="AE389" i="29"/>
  <c r="AF389" i="29"/>
  <c r="AG389" i="29"/>
  <c r="AH389" i="29"/>
  <c r="AI389" i="29"/>
  <c r="AJ389" i="29"/>
  <c r="AD390" i="29"/>
  <c r="AE390" i="29"/>
  <c r="AG390" i="29" s="1"/>
  <c r="AF390" i="29"/>
  <c r="AH390" i="29" s="1"/>
  <c r="AI390" i="29"/>
  <c r="AJ390" i="29"/>
  <c r="AD391" i="29"/>
  <c r="AE391" i="29"/>
  <c r="AG391" i="29" s="1"/>
  <c r="AF391" i="29"/>
  <c r="AH391" i="29" s="1"/>
  <c r="AI391" i="29"/>
  <c r="AJ391" i="29"/>
  <c r="AD392" i="29"/>
  <c r="AE392" i="29"/>
  <c r="AF392" i="29"/>
  <c r="AG392" i="29"/>
  <c r="AH392" i="29"/>
  <c r="AI392" i="29"/>
  <c r="AJ392" i="29"/>
  <c r="AD393" i="29"/>
  <c r="AE393" i="29"/>
  <c r="AF393" i="29"/>
  <c r="AG393" i="29"/>
  <c r="AH393" i="29"/>
  <c r="AI393" i="29"/>
  <c r="AJ393" i="29"/>
  <c r="AD394" i="29"/>
  <c r="AE394" i="29"/>
  <c r="AF394" i="29"/>
  <c r="AG394" i="29"/>
  <c r="AH394" i="29"/>
  <c r="AI394" i="29"/>
  <c r="AJ394" i="29"/>
  <c r="AD395" i="29"/>
  <c r="AE395" i="29"/>
  <c r="AF395" i="29"/>
  <c r="AG395" i="29"/>
  <c r="AH395" i="29"/>
  <c r="AI395" i="29"/>
  <c r="AJ395" i="29"/>
  <c r="AD396" i="29"/>
  <c r="AE396" i="29"/>
  <c r="AG396" i="29" s="1"/>
  <c r="AF396" i="29"/>
  <c r="AH396" i="29" s="1"/>
  <c r="AI396" i="29"/>
  <c r="AJ396" i="29"/>
  <c r="AD397" i="29"/>
  <c r="AE397" i="29"/>
  <c r="AG397" i="29" s="1"/>
  <c r="AF397" i="29"/>
  <c r="AH397" i="29" s="1"/>
  <c r="AI397" i="29"/>
  <c r="AJ397" i="29"/>
  <c r="AD398" i="29"/>
  <c r="AE398" i="29"/>
  <c r="AG398" i="29" s="1"/>
  <c r="AF398" i="29"/>
  <c r="AH398" i="29" s="1"/>
  <c r="AI398" i="29"/>
  <c r="AJ398" i="29"/>
  <c r="AD399" i="29"/>
  <c r="AE399" i="29"/>
  <c r="AG399" i="29" s="1"/>
  <c r="AF399" i="29"/>
  <c r="AH399" i="29" s="1"/>
  <c r="AI399" i="29"/>
  <c r="AJ399" i="29"/>
  <c r="AD400" i="29"/>
  <c r="AE400" i="29"/>
  <c r="AF400" i="29"/>
  <c r="AG400" i="29"/>
  <c r="AH400" i="29"/>
  <c r="AI400" i="29"/>
  <c r="AJ400" i="29"/>
  <c r="AD401" i="29"/>
  <c r="AE401" i="29"/>
  <c r="AF401" i="29"/>
  <c r="AG401" i="29"/>
  <c r="AH401" i="29"/>
  <c r="AI401" i="29"/>
  <c r="AJ401" i="29"/>
  <c r="AD402" i="29"/>
  <c r="AE402" i="29"/>
  <c r="AF402" i="29"/>
  <c r="AG402" i="29"/>
  <c r="AH402" i="29"/>
  <c r="AI402" i="29"/>
  <c r="AJ402" i="29"/>
  <c r="AD403" i="29"/>
  <c r="AE403" i="29"/>
  <c r="AF403" i="29"/>
  <c r="AG403" i="29"/>
  <c r="AH403" i="29"/>
  <c r="AI403" i="29"/>
  <c r="AJ403" i="29"/>
  <c r="AD404" i="29"/>
  <c r="AE404" i="29"/>
  <c r="AF404" i="29"/>
  <c r="AG404" i="29"/>
  <c r="AH404" i="29"/>
  <c r="AI404" i="29"/>
  <c r="AJ404" i="29"/>
  <c r="AD405" i="29"/>
  <c r="AE405" i="29"/>
  <c r="AF405" i="29"/>
  <c r="AG405" i="29"/>
  <c r="AH405" i="29"/>
  <c r="AI405" i="29"/>
  <c r="AJ405" i="29"/>
  <c r="AD406" i="29"/>
  <c r="AE406" i="29"/>
  <c r="AG406" i="29" s="1"/>
  <c r="AF406" i="29"/>
  <c r="AH406" i="29" s="1"/>
  <c r="AI406" i="29"/>
  <c r="AJ406" i="29"/>
  <c r="AD407" i="29"/>
  <c r="AE407" i="29"/>
  <c r="AF407" i="29"/>
  <c r="AG407" i="29"/>
  <c r="AH407" i="29"/>
  <c r="AI407" i="29"/>
  <c r="AJ407" i="29"/>
  <c r="AD408" i="29"/>
  <c r="AE408" i="29"/>
  <c r="AF408" i="29"/>
  <c r="AG408" i="29"/>
  <c r="AH408" i="29"/>
  <c r="AI408" i="29"/>
  <c r="AJ408" i="29"/>
  <c r="AD409" i="29"/>
  <c r="AE409" i="29"/>
  <c r="AF409" i="29"/>
  <c r="AG409" i="29"/>
  <c r="AH409" i="29"/>
  <c r="AI409" i="29"/>
  <c r="AJ409" i="29"/>
  <c r="AD410" i="29"/>
  <c r="AE410" i="29"/>
  <c r="AG410" i="29" s="1"/>
  <c r="AF410" i="29"/>
  <c r="AH410" i="29" s="1"/>
  <c r="AI410" i="29"/>
  <c r="AJ410" i="29"/>
  <c r="AD411" i="29"/>
  <c r="AE411" i="29"/>
  <c r="AF411" i="29"/>
  <c r="AG411" i="29"/>
  <c r="AH411" i="29"/>
  <c r="AI411" i="29"/>
  <c r="AJ411" i="29"/>
  <c r="AD412" i="29"/>
  <c r="AE412" i="29"/>
  <c r="AF412" i="29"/>
  <c r="AG412" i="29"/>
  <c r="AH412" i="29"/>
  <c r="AI412" i="29"/>
  <c r="AJ412" i="29"/>
  <c r="AD413" i="29"/>
  <c r="AE413" i="29"/>
  <c r="AF413" i="29"/>
  <c r="AG413" i="29"/>
  <c r="AH413" i="29"/>
  <c r="AI413" i="29"/>
  <c r="AJ413" i="29"/>
  <c r="AD414" i="29"/>
  <c r="AE414" i="29"/>
  <c r="AF414" i="29"/>
  <c r="AG414" i="29"/>
  <c r="AH414" i="29"/>
  <c r="AI414" i="29"/>
  <c r="AJ414" i="29"/>
  <c r="AD415" i="29"/>
  <c r="AE415" i="29"/>
  <c r="AG415" i="29" s="1"/>
  <c r="AF415" i="29"/>
  <c r="AH415" i="29" s="1"/>
  <c r="AI415" i="29"/>
  <c r="AJ415" i="29"/>
  <c r="AD416" i="29"/>
  <c r="AE416" i="29"/>
  <c r="AF416" i="29"/>
  <c r="AG416" i="29"/>
  <c r="AH416" i="29"/>
  <c r="AI416" i="29"/>
  <c r="AJ416" i="29"/>
  <c r="AD417" i="29"/>
  <c r="AE417" i="29"/>
  <c r="AF417" i="29"/>
  <c r="AG417" i="29"/>
  <c r="AH417" i="29"/>
  <c r="AI417" i="29"/>
  <c r="AJ417" i="29"/>
  <c r="AD418" i="29"/>
  <c r="AE418" i="29"/>
  <c r="AF418" i="29"/>
  <c r="AG418" i="29"/>
  <c r="AH418" i="29"/>
  <c r="AI418" i="29"/>
  <c r="AJ418" i="29"/>
  <c r="AD419" i="29"/>
  <c r="AE419" i="29"/>
  <c r="AF419" i="29"/>
  <c r="AG419" i="29"/>
  <c r="AH419" i="29"/>
  <c r="AI419" i="29"/>
  <c r="AJ419" i="29"/>
  <c r="AD420" i="29"/>
  <c r="AE420" i="29"/>
  <c r="AF420" i="29"/>
  <c r="AG420" i="29"/>
  <c r="AH420" i="29"/>
  <c r="AI420" i="29"/>
  <c r="AJ420" i="29"/>
  <c r="AD421" i="29"/>
  <c r="AE421" i="29"/>
  <c r="AF421" i="29"/>
  <c r="AG421" i="29"/>
  <c r="AH421" i="29"/>
  <c r="AI421" i="29"/>
  <c r="AJ421" i="29"/>
  <c r="AD422" i="29"/>
  <c r="AE422" i="29"/>
  <c r="AF422" i="29"/>
  <c r="AG422" i="29"/>
  <c r="AH422" i="29"/>
  <c r="AI422" i="29"/>
  <c r="AJ422" i="29"/>
  <c r="AD423" i="29"/>
  <c r="AE423" i="29"/>
  <c r="AF423" i="29"/>
  <c r="AG423" i="29"/>
  <c r="AH423" i="29"/>
  <c r="AI423" i="29"/>
  <c r="AJ423" i="29"/>
  <c r="AD424" i="29"/>
  <c r="AE424" i="29"/>
  <c r="AF424" i="29"/>
  <c r="AG424" i="29"/>
  <c r="AH424" i="29"/>
  <c r="AI424" i="29"/>
  <c r="AJ424" i="29"/>
  <c r="AD425" i="29"/>
  <c r="AE425" i="29"/>
  <c r="AF425" i="29"/>
  <c r="AG425" i="29"/>
  <c r="AH425" i="29"/>
  <c r="AI425" i="29"/>
  <c r="AJ425" i="29"/>
  <c r="AD426" i="29"/>
  <c r="AE426" i="29"/>
  <c r="AF426" i="29"/>
  <c r="AG426" i="29"/>
  <c r="AH426" i="29"/>
  <c r="AI426" i="29"/>
  <c r="AJ426" i="29"/>
  <c r="AD427" i="29"/>
  <c r="AE427" i="29"/>
  <c r="AF427" i="29"/>
  <c r="AG427" i="29"/>
  <c r="AH427" i="29"/>
  <c r="AI427" i="29"/>
  <c r="AJ427" i="29"/>
  <c r="AD428" i="29"/>
  <c r="AE428" i="29"/>
  <c r="AG428" i="29" s="1"/>
  <c r="AF428" i="29"/>
  <c r="AH428" i="29" s="1"/>
  <c r="AI428" i="29"/>
  <c r="AJ428" i="29"/>
  <c r="AD429" i="29"/>
  <c r="AE429" i="29"/>
  <c r="AG429" i="29" s="1"/>
  <c r="AF429" i="29"/>
  <c r="AH429" i="29" s="1"/>
  <c r="AI429" i="29"/>
  <c r="AJ429" i="29"/>
  <c r="AD430" i="29"/>
  <c r="AE430" i="29"/>
  <c r="AF430" i="29"/>
  <c r="AG430" i="29"/>
  <c r="AH430" i="29"/>
  <c r="AI430" i="29"/>
  <c r="AJ430" i="29"/>
  <c r="AD431" i="29"/>
  <c r="AE431" i="29"/>
  <c r="AF431" i="29"/>
  <c r="AG431" i="29"/>
  <c r="AH431" i="29"/>
  <c r="AI431" i="29"/>
  <c r="AJ431" i="29"/>
  <c r="AD432" i="29"/>
  <c r="AE432" i="29"/>
  <c r="AF432" i="29"/>
  <c r="AG432" i="29"/>
  <c r="AH432" i="29"/>
  <c r="AI432" i="29"/>
  <c r="AJ432" i="29"/>
  <c r="AD433" i="29"/>
  <c r="AE433" i="29"/>
  <c r="AF433" i="29"/>
  <c r="AG433" i="29"/>
  <c r="AH433" i="29"/>
  <c r="AI433" i="29"/>
  <c r="AJ433" i="29"/>
  <c r="AD434" i="29"/>
  <c r="AE434" i="29"/>
  <c r="AG434" i="29" s="1"/>
  <c r="AF434" i="29"/>
  <c r="AH434" i="29" s="1"/>
  <c r="AI434" i="29"/>
  <c r="AJ434" i="29"/>
  <c r="AD435" i="29"/>
  <c r="AE435" i="29"/>
  <c r="AG435" i="29" s="1"/>
  <c r="AF435" i="29"/>
  <c r="AH435" i="29" s="1"/>
  <c r="AI435" i="29"/>
  <c r="AJ435" i="29"/>
  <c r="AD436" i="29"/>
  <c r="AE436" i="29"/>
  <c r="AG436" i="29" s="1"/>
  <c r="AF436" i="29"/>
  <c r="AH436" i="29" s="1"/>
  <c r="AI436" i="29"/>
  <c r="AJ436" i="29"/>
  <c r="AD437" i="29"/>
  <c r="AE437" i="29"/>
  <c r="AG437" i="29" s="1"/>
  <c r="AF437" i="29"/>
  <c r="AH437" i="29" s="1"/>
  <c r="AI437" i="29"/>
  <c r="AJ437" i="29"/>
  <c r="AD438" i="29"/>
  <c r="AE438" i="29"/>
  <c r="AG438" i="29" s="1"/>
  <c r="AF438" i="29"/>
  <c r="AH438" i="29" s="1"/>
  <c r="AI438" i="29"/>
  <c r="AJ438" i="29"/>
  <c r="AD439" i="29"/>
  <c r="AE439" i="29"/>
  <c r="AG439" i="29" s="1"/>
  <c r="AF439" i="29"/>
  <c r="AH439" i="29" s="1"/>
  <c r="AI439" i="29"/>
  <c r="AJ439" i="29"/>
  <c r="AD440" i="29"/>
  <c r="AE440" i="29"/>
  <c r="AG440" i="29" s="1"/>
  <c r="AF440" i="29"/>
  <c r="AH440" i="29" s="1"/>
  <c r="AI440" i="29"/>
  <c r="AJ440" i="29"/>
  <c r="AD441" i="29"/>
  <c r="AE441" i="29"/>
  <c r="AG441" i="29" s="1"/>
  <c r="AF441" i="29"/>
  <c r="AH441" i="29" s="1"/>
  <c r="AI441" i="29"/>
  <c r="AJ441" i="29"/>
  <c r="AD442" i="29"/>
  <c r="AE442" i="29"/>
  <c r="AF442" i="29"/>
  <c r="AG442" i="29"/>
  <c r="AH442" i="29"/>
  <c r="AI442" i="29"/>
  <c r="AJ442" i="29"/>
  <c r="AD443" i="29"/>
  <c r="AE443" i="29"/>
  <c r="AG443" i="29" s="1"/>
  <c r="AF443" i="29"/>
  <c r="AH443" i="29" s="1"/>
  <c r="AI443" i="29"/>
  <c r="AJ443" i="29"/>
  <c r="AD444" i="29"/>
  <c r="AE444" i="29"/>
  <c r="AG444" i="29" s="1"/>
  <c r="AF444" i="29"/>
  <c r="AH444" i="29" s="1"/>
  <c r="AI444" i="29"/>
  <c r="AJ444" i="29"/>
  <c r="AD445" i="29"/>
  <c r="AE445" i="29"/>
  <c r="AG445" i="29" s="1"/>
  <c r="AF445" i="29"/>
  <c r="AH445" i="29" s="1"/>
  <c r="AI445" i="29"/>
  <c r="AJ445" i="29"/>
  <c r="AD446" i="29"/>
  <c r="AE446" i="29"/>
  <c r="AF446" i="29"/>
  <c r="AG446" i="29"/>
  <c r="AH446" i="29"/>
  <c r="AI446" i="29"/>
  <c r="AJ446" i="29"/>
  <c r="AD447" i="29"/>
  <c r="AE447" i="29"/>
  <c r="AF447" i="29"/>
  <c r="AG447" i="29"/>
  <c r="AH447" i="29"/>
  <c r="AI447" i="29"/>
  <c r="AJ447" i="29"/>
  <c r="AD448" i="29"/>
  <c r="AE448" i="29"/>
  <c r="AF448" i="29"/>
  <c r="AG448" i="29"/>
  <c r="AH448" i="29"/>
  <c r="AI448" i="29"/>
  <c r="AJ448" i="29"/>
  <c r="AD449" i="29"/>
  <c r="AE449" i="29"/>
  <c r="AF449" i="29"/>
  <c r="AG449" i="29"/>
  <c r="AH449" i="29"/>
  <c r="AI449" i="29"/>
  <c r="AJ449" i="29"/>
  <c r="AD450" i="29"/>
  <c r="AE450" i="29"/>
  <c r="AG450" i="29" s="1"/>
  <c r="AF450" i="29"/>
  <c r="AH450" i="29" s="1"/>
  <c r="AI450" i="29"/>
  <c r="AJ450" i="29"/>
  <c r="AD451" i="29"/>
  <c r="AE451" i="29"/>
  <c r="AG451" i="29" s="1"/>
  <c r="AF451" i="29"/>
  <c r="AH451" i="29" s="1"/>
  <c r="AI451" i="29"/>
  <c r="AJ451" i="29"/>
  <c r="AD452" i="29"/>
  <c r="AE452" i="29"/>
  <c r="AG452" i="29" s="1"/>
  <c r="AF452" i="29"/>
  <c r="AH452" i="29" s="1"/>
  <c r="AI452" i="29"/>
  <c r="AJ452" i="29"/>
  <c r="AD453" i="29"/>
  <c r="AE453" i="29"/>
  <c r="AG453" i="29" s="1"/>
  <c r="AF453" i="29"/>
  <c r="AH453" i="29" s="1"/>
  <c r="AI453" i="29"/>
  <c r="AJ453" i="29"/>
  <c r="AD454" i="29"/>
  <c r="AE454" i="29"/>
  <c r="AG454" i="29" s="1"/>
  <c r="AF454" i="29"/>
  <c r="AH454" i="29" s="1"/>
  <c r="AI454" i="29"/>
  <c r="AJ454" i="29"/>
  <c r="AD455" i="29"/>
  <c r="AE455" i="29"/>
  <c r="AG455" i="29" s="1"/>
  <c r="AF455" i="29"/>
  <c r="AH455" i="29" s="1"/>
  <c r="AI455" i="29"/>
  <c r="AJ455" i="29"/>
  <c r="AD456" i="29"/>
  <c r="AE456" i="29"/>
  <c r="AF456" i="29"/>
  <c r="AG456" i="29"/>
  <c r="AH456" i="29"/>
  <c r="AI456" i="29"/>
  <c r="AJ456" i="29"/>
  <c r="AD457" i="29"/>
  <c r="AE457" i="29"/>
  <c r="AG457" i="29" s="1"/>
  <c r="AF457" i="29"/>
  <c r="AH457" i="29" s="1"/>
  <c r="AI457" i="29"/>
  <c r="AJ457" i="29"/>
  <c r="AD458" i="29"/>
  <c r="AE458" i="29"/>
  <c r="AF458" i="29"/>
  <c r="AG458" i="29"/>
  <c r="AH458" i="29"/>
  <c r="AI458" i="29"/>
  <c r="AJ458" i="29"/>
  <c r="AD459" i="29"/>
  <c r="AE459" i="29"/>
  <c r="AG459" i="29" s="1"/>
  <c r="AF459" i="29"/>
  <c r="AH459" i="29" s="1"/>
  <c r="AI459" i="29"/>
  <c r="AJ459" i="29"/>
  <c r="AD460" i="29"/>
  <c r="AE460" i="29"/>
  <c r="AG460" i="29" s="1"/>
  <c r="AF460" i="29"/>
  <c r="AH460" i="29" s="1"/>
  <c r="AI460" i="29"/>
  <c r="AJ460" i="29"/>
  <c r="AD461" i="29"/>
  <c r="AE461" i="29"/>
  <c r="AG461" i="29" s="1"/>
  <c r="AF461" i="29"/>
  <c r="AH461" i="29" s="1"/>
  <c r="AI461" i="29"/>
  <c r="AJ461" i="29"/>
  <c r="AD462" i="29"/>
  <c r="AE462" i="29"/>
  <c r="AG462" i="29" s="1"/>
  <c r="AF462" i="29"/>
  <c r="AH462" i="29" s="1"/>
  <c r="AI462" i="29"/>
  <c r="AJ462" i="29"/>
  <c r="AD463" i="29"/>
  <c r="AE463" i="29"/>
  <c r="AF463" i="29"/>
  <c r="AG463" i="29"/>
  <c r="AH463" i="29"/>
  <c r="AI463" i="29"/>
  <c r="AJ463" i="29"/>
  <c r="AD464" i="29"/>
  <c r="AE464" i="29"/>
  <c r="AF464" i="29"/>
  <c r="AG464" i="29"/>
  <c r="AH464" i="29"/>
  <c r="AI464" i="29"/>
  <c r="AJ464" i="29"/>
  <c r="AD465" i="29"/>
  <c r="AE465" i="29"/>
  <c r="AG465" i="29" s="1"/>
  <c r="AF465" i="29"/>
  <c r="AH465" i="29" s="1"/>
  <c r="AI465" i="29"/>
  <c r="AJ465" i="29"/>
  <c r="AD466" i="29"/>
  <c r="AE466" i="29"/>
  <c r="AF466" i="29"/>
  <c r="AG466" i="29"/>
  <c r="AH466" i="29"/>
  <c r="AI466" i="29"/>
  <c r="AJ466" i="29"/>
  <c r="AD467" i="29"/>
  <c r="AE467" i="29"/>
  <c r="AF467" i="29"/>
  <c r="AG467" i="29"/>
  <c r="AH467" i="29"/>
  <c r="AI467" i="29"/>
  <c r="AJ467" i="29"/>
  <c r="AD468" i="29"/>
  <c r="AE468" i="29"/>
  <c r="AF468" i="29"/>
  <c r="AG468" i="29"/>
  <c r="AH468" i="29"/>
  <c r="AI468" i="29"/>
  <c r="AJ468" i="29"/>
  <c r="AD469" i="29"/>
  <c r="AE469" i="29"/>
  <c r="AF469" i="29"/>
  <c r="AG469" i="29"/>
  <c r="AH469" i="29"/>
  <c r="AI469" i="29"/>
  <c r="AJ469" i="29"/>
  <c r="AD470" i="29"/>
  <c r="AE470" i="29"/>
  <c r="AF470" i="29"/>
  <c r="AG470" i="29"/>
  <c r="AH470" i="29"/>
  <c r="AI470" i="29"/>
  <c r="AJ470" i="29"/>
  <c r="AD471" i="29"/>
  <c r="AE471" i="29"/>
  <c r="AF471" i="29"/>
  <c r="AG471" i="29"/>
  <c r="AH471" i="29"/>
  <c r="AI471" i="29"/>
  <c r="AJ471" i="29"/>
  <c r="AD472" i="29"/>
  <c r="AE472" i="29"/>
  <c r="AF472" i="29"/>
  <c r="AG472" i="29"/>
  <c r="AH472" i="29"/>
  <c r="AI472" i="29"/>
  <c r="AJ472" i="29"/>
  <c r="AD473" i="29"/>
  <c r="AE473" i="29"/>
  <c r="AF473" i="29"/>
  <c r="AG473" i="29"/>
  <c r="AH473" i="29"/>
  <c r="AI473" i="29"/>
  <c r="AJ473" i="29"/>
  <c r="AD474" i="29"/>
  <c r="AE474" i="29"/>
  <c r="AF474" i="29"/>
  <c r="AG474" i="29"/>
  <c r="AH474" i="29"/>
  <c r="AI474" i="29"/>
  <c r="AJ474" i="29"/>
  <c r="AD475" i="29"/>
  <c r="AE475" i="29"/>
  <c r="AG475" i="29" s="1"/>
  <c r="AF475" i="29"/>
  <c r="AH475" i="29" s="1"/>
  <c r="AI475" i="29"/>
  <c r="AJ475" i="29"/>
  <c r="AD476" i="29"/>
  <c r="AE476" i="29"/>
  <c r="AF476" i="29"/>
  <c r="AG476" i="29"/>
  <c r="AH476" i="29"/>
  <c r="AI476" i="29"/>
  <c r="AJ476" i="29"/>
  <c r="AD477" i="29"/>
  <c r="AE477" i="29"/>
  <c r="AF477" i="29"/>
  <c r="AG477" i="29"/>
  <c r="AH477" i="29"/>
  <c r="AI477" i="29"/>
  <c r="AJ477" i="29"/>
  <c r="AD478" i="29"/>
  <c r="AE478" i="29"/>
  <c r="AF478" i="29"/>
  <c r="AG478" i="29"/>
  <c r="AH478" i="29"/>
  <c r="AI478" i="29"/>
  <c r="AJ478" i="29"/>
  <c r="AD479" i="29"/>
  <c r="AE479" i="29"/>
  <c r="AF479" i="29"/>
  <c r="AG479" i="29"/>
  <c r="AH479" i="29"/>
  <c r="AI479" i="29"/>
  <c r="AJ479" i="29"/>
  <c r="AD480" i="29"/>
  <c r="AE480" i="29"/>
  <c r="AF480" i="29"/>
  <c r="AG480" i="29"/>
  <c r="AH480" i="29"/>
  <c r="AI480" i="29"/>
  <c r="AJ480" i="29"/>
  <c r="AD481" i="29"/>
  <c r="AE481" i="29"/>
  <c r="AF481" i="29"/>
  <c r="AG481" i="29"/>
  <c r="AH481" i="29"/>
  <c r="AI481" i="29"/>
  <c r="AJ481" i="29"/>
  <c r="AD482" i="29"/>
  <c r="AE482" i="29"/>
  <c r="AF482" i="29"/>
  <c r="AG482" i="29"/>
  <c r="AH482" i="29"/>
  <c r="AI482" i="29"/>
  <c r="AJ482" i="29"/>
  <c r="AD483" i="29"/>
  <c r="AE483" i="29"/>
  <c r="AF483" i="29"/>
  <c r="AG483" i="29"/>
  <c r="AH483" i="29"/>
  <c r="AI483" i="29"/>
  <c r="AJ483" i="29"/>
  <c r="AD484" i="29"/>
  <c r="AE484" i="29"/>
  <c r="AG484" i="29" s="1"/>
  <c r="AF484" i="29"/>
  <c r="AH484" i="29" s="1"/>
  <c r="AI484" i="29"/>
  <c r="AJ484" i="29"/>
  <c r="AD485" i="29"/>
  <c r="AE485" i="29"/>
  <c r="AG485" i="29" s="1"/>
  <c r="AF485" i="29"/>
  <c r="AH485" i="29" s="1"/>
  <c r="AI485" i="29"/>
  <c r="AJ485" i="29"/>
  <c r="AD486" i="29"/>
  <c r="AE486" i="29"/>
  <c r="AG486" i="29" s="1"/>
  <c r="AF486" i="29"/>
  <c r="AH486" i="29" s="1"/>
  <c r="AI486" i="29"/>
  <c r="AJ486" i="29"/>
  <c r="AD487" i="29"/>
  <c r="AE487" i="29"/>
  <c r="AF487" i="29"/>
  <c r="AG487" i="29"/>
  <c r="AH487" i="29"/>
  <c r="AI487" i="29"/>
  <c r="AJ487" i="29"/>
  <c r="AD488" i="29"/>
  <c r="AE488" i="29"/>
  <c r="AG488" i="29" s="1"/>
  <c r="AF488" i="29"/>
  <c r="AH488" i="29" s="1"/>
  <c r="AI488" i="29"/>
  <c r="AJ488" i="29"/>
  <c r="AD489" i="29"/>
  <c r="AE489" i="29"/>
  <c r="AF489" i="29"/>
  <c r="AG489" i="29"/>
  <c r="AH489" i="29"/>
  <c r="AI489" i="29"/>
  <c r="AJ489" i="29"/>
  <c r="AD490" i="29"/>
  <c r="AE490" i="29"/>
  <c r="AF490" i="29"/>
  <c r="AG490" i="29"/>
  <c r="AH490" i="29"/>
  <c r="AI490" i="29"/>
  <c r="AJ490" i="29"/>
  <c r="AD491" i="29"/>
  <c r="AE491" i="29"/>
  <c r="AF491" i="29"/>
  <c r="AG491" i="29"/>
  <c r="AH491" i="29"/>
  <c r="AI491" i="29"/>
  <c r="AJ491" i="29"/>
  <c r="AD492" i="29"/>
  <c r="AE492" i="29"/>
  <c r="AF492" i="29"/>
  <c r="AG492" i="29"/>
  <c r="AH492" i="29"/>
  <c r="AI492" i="29"/>
  <c r="AJ492" i="29"/>
  <c r="C17" i="58" l="1"/>
  <c r="D17" i="58"/>
  <c r="E17" i="58"/>
  <c r="AD152" i="60" l="1"/>
  <c r="E152" i="60"/>
  <c r="AD151" i="60"/>
  <c r="E151" i="60"/>
  <c r="C16" i="58" l="1"/>
  <c r="D16" i="58"/>
  <c r="E16" i="58"/>
  <c r="AD95" i="60"/>
  <c r="E95" i="60"/>
  <c r="AD87" i="60"/>
  <c r="E87" i="60"/>
  <c r="E14" i="58" l="1"/>
  <c r="D14" i="58"/>
  <c r="C14" i="58"/>
  <c r="AD36" i="60"/>
  <c r="E36" i="60"/>
  <c r="E13" i="58" l="1"/>
  <c r="D13" i="58"/>
  <c r="C13" i="58"/>
  <c r="AD39" i="60" l="1"/>
  <c r="E39" i="60"/>
  <c r="AJ28" i="60"/>
  <c r="AI28" i="60"/>
  <c r="AF28" i="60"/>
  <c r="AH28" i="60" s="1"/>
  <c r="AE28" i="60"/>
  <c r="AG28" i="60" s="1"/>
  <c r="AD28" i="60"/>
  <c r="E28" i="60"/>
  <c r="E12" i="58" l="1"/>
  <c r="D12" i="58"/>
  <c r="C12" i="58"/>
  <c r="E11" i="58"/>
  <c r="D11" i="58"/>
  <c r="C11" i="58"/>
  <c r="AD172" i="60" l="1"/>
  <c r="E172" i="60"/>
  <c r="AD171" i="60"/>
  <c r="E171" i="60"/>
  <c r="AD168" i="60"/>
  <c r="E168" i="60"/>
  <c r="E10" i="58"/>
  <c r="D10" i="58"/>
  <c r="C10" i="58"/>
  <c r="C9" i="58"/>
  <c r="D9" i="58"/>
  <c r="E9" i="58"/>
  <c r="E8" i="58" l="1"/>
  <c r="D8" i="58"/>
  <c r="C8" i="58"/>
  <c r="E7" i="58"/>
  <c r="D7" i="58"/>
  <c r="C7" i="58"/>
  <c r="E6" i="58"/>
  <c r="D6" i="58"/>
  <c r="C6" i="58"/>
  <c r="E5" i="58"/>
  <c r="D5" i="58"/>
  <c r="C5" i="58"/>
  <c r="C4" i="58"/>
  <c r="D4" i="58"/>
  <c r="E4" i="58"/>
  <c r="AD192" i="60"/>
  <c r="E192" i="60"/>
  <c r="AD190" i="60"/>
  <c r="E190" i="60"/>
  <c r="AD188" i="60"/>
  <c r="E188" i="60"/>
  <c r="AD187" i="60"/>
  <c r="E187" i="60"/>
  <c r="AD185" i="60"/>
  <c r="E185" i="60"/>
  <c r="AE246" i="60" l="1"/>
  <c r="D465" i="56"/>
  <c r="D466" i="56"/>
  <c r="D467" i="56"/>
  <c r="AD244" i="60"/>
  <c r="AE244" i="60"/>
  <c r="AF244" i="60"/>
  <c r="AG244" i="60"/>
  <c r="AH244" i="60"/>
  <c r="AI244" i="60"/>
  <c r="AJ244" i="60"/>
  <c r="AD245" i="60"/>
  <c r="AE245" i="60"/>
  <c r="AF245" i="60"/>
  <c r="AG245" i="60"/>
  <c r="AH245" i="60"/>
  <c r="AI245" i="60"/>
  <c r="AJ245" i="60"/>
  <c r="AD246" i="60"/>
  <c r="AF246" i="60"/>
  <c r="AG246" i="60"/>
  <c r="AH246" i="60"/>
  <c r="AI246" i="60"/>
  <c r="AJ246" i="60"/>
  <c r="E244" i="60"/>
  <c r="E245" i="60"/>
  <c r="E246" i="60"/>
  <c r="AD347" i="60" l="1"/>
  <c r="AD336" i="60" l="1"/>
  <c r="E336" i="60"/>
  <c r="AD332" i="60"/>
  <c r="E332" i="60"/>
  <c r="AD331" i="60"/>
  <c r="E331" i="60"/>
  <c r="AD329" i="60"/>
  <c r="E329" i="60"/>
  <c r="AD303" i="60" l="1"/>
  <c r="E303" i="60"/>
  <c r="AD311" i="60"/>
  <c r="E311" i="60"/>
  <c r="AD310" i="60"/>
  <c r="E310" i="60"/>
  <c r="AD316" i="60"/>
  <c r="E316" i="60"/>
  <c r="AD321" i="60"/>
  <c r="E321" i="60"/>
  <c r="AD320" i="60"/>
  <c r="E320" i="60"/>
  <c r="C3" i="58"/>
  <c r="D3" i="58"/>
  <c r="E3" i="58"/>
  <c r="AD67" i="60" l="1"/>
  <c r="E67" i="60"/>
  <c r="AD66" i="60"/>
  <c r="E66" i="60"/>
  <c r="AD62" i="60"/>
  <c r="E62" i="60"/>
  <c r="AG60" i="60"/>
  <c r="AD60" i="60"/>
  <c r="E60" i="60"/>
  <c r="AD57" i="60"/>
  <c r="E57" i="60"/>
  <c r="AD148" i="60"/>
  <c r="E148" i="60"/>
  <c r="AD132" i="60"/>
  <c r="E132" i="60"/>
  <c r="AD133" i="60"/>
  <c r="E133" i="60"/>
  <c r="AD136" i="60"/>
  <c r="E136" i="60"/>
  <c r="D575" i="56" l="1"/>
  <c r="D574" i="56"/>
  <c r="D573" i="56"/>
  <c r="D572" i="56"/>
  <c r="D571" i="56"/>
  <c r="D570" i="56"/>
  <c r="D569" i="56"/>
  <c r="D568" i="56"/>
  <c r="D567" i="56"/>
  <c r="D566" i="56"/>
  <c r="D565" i="56"/>
  <c r="D564" i="56"/>
  <c r="D563" i="56"/>
  <c r="D562" i="56"/>
  <c r="D561" i="56"/>
  <c r="D560" i="56"/>
  <c r="D559" i="56"/>
  <c r="D558" i="56"/>
  <c r="D557" i="56"/>
  <c r="D556" i="56"/>
  <c r="D555" i="56"/>
  <c r="D554" i="56"/>
  <c r="D553" i="56"/>
  <c r="D552" i="56"/>
  <c r="D551" i="56"/>
  <c r="D550" i="56"/>
  <c r="D549" i="56"/>
  <c r="D548" i="56"/>
  <c r="D547" i="56"/>
  <c r="D546" i="56"/>
  <c r="D545" i="56"/>
  <c r="D544" i="56"/>
  <c r="D543" i="56"/>
  <c r="D542" i="56"/>
  <c r="D541" i="56"/>
  <c r="D540" i="56"/>
  <c r="D539" i="56"/>
  <c r="D538" i="56"/>
  <c r="D537" i="56"/>
  <c r="D536" i="56"/>
  <c r="D535" i="56"/>
  <c r="D534" i="56"/>
  <c r="D533" i="56"/>
  <c r="D532" i="56"/>
  <c r="D531" i="56"/>
  <c r="D530" i="56"/>
  <c r="D529" i="56"/>
  <c r="D528" i="56"/>
  <c r="D527" i="56"/>
  <c r="D526" i="56"/>
  <c r="D525" i="56"/>
  <c r="D524" i="56"/>
  <c r="D523" i="56"/>
  <c r="D522" i="56"/>
  <c r="D521" i="56"/>
  <c r="D520" i="56"/>
  <c r="D519" i="56"/>
  <c r="D518" i="56"/>
  <c r="D517" i="56"/>
  <c r="D516" i="56"/>
  <c r="D515" i="56"/>
  <c r="D514" i="56"/>
  <c r="D513" i="56"/>
  <c r="D512" i="56"/>
  <c r="D511" i="56"/>
  <c r="D510" i="56"/>
  <c r="D509" i="56"/>
  <c r="D508" i="56"/>
  <c r="D507" i="56"/>
  <c r="D506" i="56"/>
  <c r="D505" i="56"/>
  <c r="D504" i="56"/>
  <c r="D503" i="56"/>
  <c r="D502" i="56"/>
  <c r="D501" i="56"/>
  <c r="D500" i="56"/>
  <c r="D499" i="56"/>
  <c r="D498" i="56"/>
  <c r="D497" i="56"/>
  <c r="D496" i="56"/>
  <c r="D495" i="56"/>
  <c r="D494" i="56"/>
  <c r="D493" i="56"/>
  <c r="D492" i="56"/>
  <c r="D491" i="56"/>
  <c r="D490" i="56"/>
  <c r="D489" i="56"/>
  <c r="D488" i="56"/>
  <c r="D487" i="56"/>
  <c r="D486" i="56"/>
  <c r="D485" i="56"/>
  <c r="D484" i="56"/>
  <c r="D483" i="56"/>
  <c r="D482" i="56"/>
  <c r="D481" i="56"/>
  <c r="D480" i="56"/>
  <c r="D479" i="56"/>
  <c r="D478" i="56"/>
  <c r="D477" i="56"/>
  <c r="D476" i="56"/>
  <c r="D475" i="56"/>
  <c r="D474" i="56"/>
  <c r="D473" i="56"/>
  <c r="D472" i="56"/>
  <c r="D471" i="56"/>
  <c r="D470" i="56"/>
  <c r="D469" i="56"/>
  <c r="D468" i="56"/>
  <c r="D464" i="56"/>
  <c r="D463" i="56"/>
  <c r="D462" i="56"/>
  <c r="D461" i="56"/>
  <c r="D460" i="56"/>
  <c r="D459" i="56"/>
  <c r="D458" i="56"/>
  <c r="D457" i="56"/>
  <c r="D456" i="56"/>
  <c r="D455" i="56"/>
  <c r="D454" i="56"/>
  <c r="D453" i="56"/>
  <c r="D452" i="56"/>
  <c r="D451" i="56"/>
  <c r="D450" i="56"/>
  <c r="D449" i="56"/>
  <c r="D448" i="56"/>
  <c r="D447" i="56"/>
  <c r="D446" i="56"/>
  <c r="D445" i="56"/>
  <c r="D444" i="56"/>
  <c r="D443" i="56"/>
  <c r="D442" i="56"/>
  <c r="D441" i="56"/>
  <c r="D440" i="56"/>
  <c r="D439" i="56"/>
  <c r="D438" i="56"/>
  <c r="D437" i="56"/>
  <c r="D436" i="56"/>
  <c r="D435" i="56"/>
  <c r="D434" i="56"/>
  <c r="D433" i="56"/>
  <c r="D432" i="56"/>
  <c r="D431" i="56"/>
  <c r="D430" i="56"/>
  <c r="D429" i="56"/>
  <c r="D428" i="56"/>
  <c r="D427" i="56"/>
  <c r="D426" i="56"/>
  <c r="D425" i="56"/>
  <c r="D424" i="56"/>
  <c r="D423" i="56"/>
  <c r="D422" i="56"/>
  <c r="D421" i="56"/>
  <c r="D420" i="56"/>
  <c r="D419" i="56"/>
  <c r="D418" i="56"/>
  <c r="D417" i="56"/>
  <c r="D416" i="56"/>
  <c r="D415" i="56"/>
  <c r="D414" i="56"/>
  <c r="D413" i="56"/>
  <c r="D412" i="56"/>
  <c r="D411" i="56"/>
  <c r="D410" i="56"/>
  <c r="D409" i="56"/>
  <c r="D408" i="56"/>
  <c r="D407" i="56"/>
  <c r="D406" i="56"/>
  <c r="D405" i="56"/>
  <c r="D404" i="56"/>
  <c r="D403" i="56"/>
  <c r="D402" i="56"/>
  <c r="D401" i="56"/>
  <c r="D400" i="56"/>
  <c r="D399" i="56"/>
  <c r="D398" i="56"/>
  <c r="D397" i="56"/>
  <c r="D396" i="56"/>
  <c r="D395" i="56"/>
  <c r="D394" i="56"/>
  <c r="D393" i="56"/>
  <c r="D392" i="56"/>
  <c r="D391" i="56"/>
  <c r="D390" i="56"/>
  <c r="D389" i="56"/>
  <c r="D388" i="56"/>
  <c r="D387" i="56"/>
  <c r="D386" i="56"/>
  <c r="D385" i="56"/>
  <c r="D384" i="56"/>
  <c r="D383" i="56"/>
  <c r="D382" i="56"/>
  <c r="D381" i="56"/>
  <c r="D380" i="56"/>
  <c r="D379" i="56"/>
  <c r="D378" i="56"/>
  <c r="D377" i="56"/>
  <c r="D376" i="56"/>
  <c r="D375" i="56"/>
  <c r="D374" i="56"/>
  <c r="D373" i="56"/>
  <c r="D372" i="56"/>
  <c r="D371" i="56"/>
  <c r="D370" i="56"/>
  <c r="D369" i="56"/>
  <c r="D368" i="56"/>
  <c r="D367" i="56"/>
  <c r="D366" i="56"/>
  <c r="D365" i="56"/>
  <c r="D364" i="56"/>
  <c r="D363" i="56"/>
  <c r="D362" i="56"/>
  <c r="D361" i="56"/>
  <c r="D360" i="56"/>
  <c r="D359" i="56"/>
  <c r="D358" i="56"/>
  <c r="D357" i="56"/>
  <c r="D356" i="56"/>
  <c r="D355" i="56"/>
  <c r="D354" i="56"/>
  <c r="D353" i="56"/>
  <c r="D352" i="56"/>
  <c r="D351" i="56"/>
  <c r="D350" i="56"/>
  <c r="D349" i="56"/>
  <c r="D348" i="56"/>
  <c r="D347" i="56"/>
  <c r="D346" i="56"/>
  <c r="D345" i="56"/>
  <c r="D344" i="56"/>
  <c r="D343" i="56"/>
  <c r="D342" i="56"/>
  <c r="D341" i="56"/>
  <c r="D340" i="56"/>
  <c r="D339" i="56"/>
  <c r="D338" i="56"/>
  <c r="D337" i="56"/>
  <c r="D336" i="56"/>
  <c r="D335" i="56"/>
  <c r="D334" i="56"/>
  <c r="D333" i="56"/>
  <c r="D332" i="56"/>
  <c r="D331" i="56"/>
  <c r="D330" i="56"/>
  <c r="D329" i="56"/>
  <c r="D328" i="56"/>
  <c r="D327" i="56"/>
  <c r="D326" i="56"/>
  <c r="D325" i="56"/>
  <c r="D324" i="56"/>
  <c r="D323" i="56"/>
  <c r="D322" i="56"/>
  <c r="D321" i="56"/>
  <c r="D320" i="56"/>
  <c r="D319" i="56"/>
  <c r="D318" i="56"/>
  <c r="D317" i="56"/>
  <c r="D316" i="56"/>
  <c r="D315" i="56"/>
  <c r="D314" i="56"/>
  <c r="D313" i="56"/>
  <c r="D312" i="56"/>
  <c r="D311" i="56"/>
  <c r="D310" i="56"/>
  <c r="D309" i="56"/>
  <c r="D308" i="56"/>
  <c r="D307" i="56"/>
  <c r="D306" i="56"/>
  <c r="D305" i="56"/>
  <c r="D304" i="56"/>
  <c r="D303" i="56"/>
  <c r="D302" i="56"/>
  <c r="D301" i="56"/>
  <c r="D300" i="56"/>
  <c r="D299" i="56"/>
  <c r="D298" i="56"/>
  <c r="D297" i="56"/>
  <c r="D296" i="56"/>
  <c r="D295" i="56"/>
  <c r="D294" i="56"/>
  <c r="D293" i="56"/>
  <c r="D292" i="56"/>
  <c r="D291" i="56"/>
  <c r="D290" i="56"/>
  <c r="D289" i="56"/>
  <c r="D288" i="56"/>
  <c r="D287" i="56"/>
  <c r="D286" i="56"/>
  <c r="D285" i="56"/>
  <c r="D284" i="56"/>
  <c r="D283" i="56"/>
  <c r="D282" i="56"/>
  <c r="D281" i="56"/>
  <c r="D280" i="56"/>
  <c r="D279" i="56"/>
  <c r="D278" i="56"/>
  <c r="D277" i="56"/>
  <c r="D276" i="56"/>
  <c r="D275" i="56"/>
  <c r="D274" i="56"/>
  <c r="D273" i="56"/>
  <c r="D272" i="56"/>
  <c r="D271" i="56"/>
  <c r="D270" i="56"/>
  <c r="D269" i="56"/>
  <c r="D268" i="56"/>
  <c r="D267" i="56"/>
  <c r="D266" i="56"/>
  <c r="D265" i="56"/>
  <c r="D264" i="56"/>
  <c r="D263" i="56"/>
  <c r="D262" i="56"/>
  <c r="D261" i="56"/>
  <c r="D260" i="56"/>
  <c r="D259" i="56"/>
  <c r="D258" i="56"/>
  <c r="D257" i="56"/>
  <c r="D256" i="56"/>
  <c r="D255" i="56"/>
  <c r="D254" i="56"/>
  <c r="D253" i="56"/>
  <c r="D252" i="56"/>
  <c r="D251" i="56"/>
  <c r="D250" i="56"/>
  <c r="D249" i="56"/>
  <c r="D248" i="56"/>
  <c r="D247" i="56"/>
  <c r="D246" i="56"/>
  <c r="D245" i="56"/>
  <c r="D244" i="56"/>
  <c r="D243" i="56"/>
  <c r="D242" i="56"/>
  <c r="D241" i="56"/>
  <c r="D240" i="56"/>
  <c r="D239" i="56"/>
  <c r="D238" i="56"/>
  <c r="D237" i="56"/>
  <c r="D236" i="56"/>
  <c r="D235" i="56"/>
  <c r="D234" i="56"/>
  <c r="D233" i="56"/>
  <c r="D232" i="56"/>
  <c r="D231" i="56"/>
  <c r="AF247" i="60" l="1"/>
  <c r="AE247" i="60"/>
  <c r="AF231" i="60"/>
  <c r="AH231" i="60" s="1"/>
  <c r="AE231" i="60"/>
  <c r="AG231" i="60" s="1"/>
  <c r="AF225" i="60"/>
  <c r="AE225" i="60"/>
  <c r="AF203" i="60"/>
  <c r="AH203" i="60" s="1"/>
  <c r="AE203" i="60"/>
  <c r="AG203" i="60" s="1"/>
  <c r="AF202" i="60"/>
  <c r="AH202" i="60" s="1"/>
  <c r="AE202" i="60"/>
  <c r="AG202" i="60" s="1"/>
  <c r="AF196" i="60"/>
  <c r="AH196" i="60" s="1"/>
  <c r="AE196" i="60"/>
  <c r="AG196" i="60" s="1"/>
  <c r="AF195" i="60"/>
  <c r="AH195" i="60" s="1"/>
  <c r="AE195" i="60"/>
  <c r="AG195" i="60" s="1"/>
  <c r="AF194" i="60"/>
  <c r="AH194" i="60" s="1"/>
  <c r="AE194" i="60"/>
  <c r="AG194" i="60" s="1"/>
  <c r="AJ247" i="60"/>
  <c r="AI247" i="60"/>
  <c r="AJ231" i="60"/>
  <c r="AI231" i="60"/>
  <c r="AJ225" i="60"/>
  <c r="AI225" i="60"/>
  <c r="AJ203" i="60"/>
  <c r="AI203" i="60"/>
  <c r="AJ202" i="60"/>
  <c r="AI202" i="60"/>
  <c r="AJ196" i="60"/>
  <c r="AI196" i="60"/>
  <c r="AJ195" i="60"/>
  <c r="AI195" i="60"/>
  <c r="AJ194" i="60"/>
  <c r="AI194" i="60"/>
  <c r="AJ347" i="60"/>
  <c r="AI347" i="60"/>
  <c r="AF347" i="60"/>
  <c r="AH347" i="60" s="1"/>
  <c r="AE347" i="60"/>
  <c r="AG347" i="60" s="1"/>
  <c r="AJ346" i="60"/>
  <c r="AI346" i="60"/>
  <c r="AF346" i="60"/>
  <c r="AE346" i="60"/>
  <c r="AJ345" i="60"/>
  <c r="AI345" i="60"/>
  <c r="AF345" i="60"/>
  <c r="AE345" i="60"/>
  <c r="AJ344" i="60"/>
  <c r="AI344" i="60"/>
  <c r="AF344" i="60"/>
  <c r="AE344" i="60"/>
  <c r="AJ343" i="60"/>
  <c r="AI343" i="60"/>
  <c r="AF343" i="60"/>
  <c r="AE343" i="60"/>
  <c r="AJ342" i="60"/>
  <c r="AI342" i="60"/>
  <c r="AF342" i="60"/>
  <c r="AH342" i="60" s="1"/>
  <c r="AE342" i="60"/>
  <c r="AG342" i="60" s="1"/>
  <c r="AJ341" i="60"/>
  <c r="AI341" i="60"/>
  <c r="AF341" i="60"/>
  <c r="AE341" i="60"/>
  <c r="AJ340" i="60"/>
  <c r="AI340" i="60"/>
  <c r="AF340" i="60"/>
  <c r="AH340" i="60" s="1"/>
  <c r="AE340" i="60"/>
  <c r="AG340" i="60" s="1"/>
  <c r="AJ339" i="60"/>
  <c r="AI339" i="60"/>
  <c r="AF339" i="60"/>
  <c r="AE339" i="60"/>
  <c r="AJ338" i="60"/>
  <c r="AI338" i="60"/>
  <c r="AF338" i="60"/>
  <c r="AE338" i="60"/>
  <c r="AJ337" i="60"/>
  <c r="AI337" i="60"/>
  <c r="AF337" i="60"/>
  <c r="AH337" i="60" s="1"/>
  <c r="AE337" i="60"/>
  <c r="AG337" i="60" s="1"/>
  <c r="AJ334" i="60"/>
  <c r="AI334" i="60"/>
  <c r="AF334" i="60"/>
  <c r="AE334" i="60"/>
  <c r="AJ333" i="60"/>
  <c r="AI333" i="60"/>
  <c r="AF333" i="60"/>
  <c r="AH333" i="60" s="1"/>
  <c r="AE333" i="60"/>
  <c r="AG333" i="60" s="1"/>
  <c r="AJ327" i="60"/>
  <c r="AI327" i="60"/>
  <c r="AF327" i="60"/>
  <c r="AE327" i="60"/>
  <c r="AJ326" i="60"/>
  <c r="AI326" i="60"/>
  <c r="AF326" i="60"/>
  <c r="AH326" i="60" s="1"/>
  <c r="AE326" i="60"/>
  <c r="AG326" i="60" s="1"/>
  <c r="AJ325" i="60"/>
  <c r="AI325" i="60"/>
  <c r="AF325" i="60"/>
  <c r="AE325" i="60"/>
  <c r="AJ324" i="60"/>
  <c r="AI324" i="60"/>
  <c r="AF324" i="60"/>
  <c r="AE324" i="60"/>
  <c r="AJ323" i="60"/>
  <c r="AI323" i="60"/>
  <c r="AF323" i="60"/>
  <c r="AH323" i="60" s="1"/>
  <c r="AE323" i="60"/>
  <c r="AG323" i="60" s="1"/>
  <c r="AJ322" i="60"/>
  <c r="AI322" i="60"/>
  <c r="AF322" i="60"/>
  <c r="AE322" i="60"/>
  <c r="AJ318" i="60"/>
  <c r="AI318" i="60"/>
  <c r="AF318" i="60"/>
  <c r="AH318" i="60" s="1"/>
  <c r="AE318" i="60"/>
  <c r="AG318" i="60" s="1"/>
  <c r="AJ317" i="60"/>
  <c r="AI317" i="60"/>
  <c r="AF317" i="60"/>
  <c r="AH317" i="60" s="1"/>
  <c r="AE317" i="60"/>
  <c r="AG317" i="60" s="1"/>
  <c r="AJ314" i="60"/>
  <c r="AI314" i="60"/>
  <c r="AF314" i="60"/>
  <c r="AH314" i="60" s="1"/>
  <c r="AE314" i="60"/>
  <c r="AG314" i="60" s="1"/>
  <c r="AJ313" i="60"/>
  <c r="AI313" i="60"/>
  <c r="AF313" i="60"/>
  <c r="AH313" i="60" s="1"/>
  <c r="AE313" i="60"/>
  <c r="AG313" i="60" s="1"/>
  <c r="AJ312" i="60"/>
  <c r="AI312" i="60"/>
  <c r="AF312" i="60"/>
  <c r="AE312" i="60"/>
  <c r="AJ308" i="60"/>
  <c r="AI308" i="60"/>
  <c r="AF308" i="60"/>
  <c r="AH308" i="60" s="1"/>
  <c r="AE308" i="60"/>
  <c r="AG308" i="60" s="1"/>
  <c r="AJ307" i="60"/>
  <c r="AI307" i="60"/>
  <c r="AF307" i="60"/>
  <c r="AE307" i="60"/>
  <c r="AJ306" i="60"/>
  <c r="AI306" i="60"/>
  <c r="AF306" i="60"/>
  <c r="AE306" i="60"/>
  <c r="AJ305" i="60"/>
  <c r="AI305" i="60"/>
  <c r="AF305" i="60"/>
  <c r="AE305" i="60"/>
  <c r="AJ304" i="60"/>
  <c r="AI304" i="60"/>
  <c r="AF304" i="60"/>
  <c r="AE304" i="60"/>
  <c r="AJ301" i="60"/>
  <c r="AI301" i="60"/>
  <c r="AF301" i="60"/>
  <c r="AE301" i="60"/>
  <c r="AJ300" i="60"/>
  <c r="AI300" i="60"/>
  <c r="AF300" i="60"/>
  <c r="AE300" i="60"/>
  <c r="AJ299" i="60"/>
  <c r="AI299" i="60"/>
  <c r="AF299" i="60"/>
  <c r="AE299" i="60"/>
  <c r="AG299" i="60" s="1"/>
  <c r="AJ298" i="60"/>
  <c r="AI298" i="60"/>
  <c r="AF298" i="60"/>
  <c r="AE298" i="60"/>
  <c r="AJ297" i="60"/>
  <c r="AI297" i="60"/>
  <c r="AF297" i="60"/>
  <c r="AE297" i="60"/>
  <c r="AJ296" i="60"/>
  <c r="AI296" i="60"/>
  <c r="AF296" i="60"/>
  <c r="AE296" i="60"/>
  <c r="AJ295" i="60"/>
  <c r="AI295" i="60"/>
  <c r="AF295" i="60"/>
  <c r="AE295" i="60"/>
  <c r="AJ294" i="60"/>
  <c r="AI294" i="60"/>
  <c r="AF294" i="60"/>
  <c r="AH294" i="60" s="1"/>
  <c r="AE294" i="60"/>
  <c r="AG294" i="60" s="1"/>
  <c r="AJ293" i="60"/>
  <c r="AI293" i="60"/>
  <c r="AF293" i="60"/>
  <c r="AE293" i="60"/>
  <c r="AJ292" i="60"/>
  <c r="AI292" i="60"/>
  <c r="AF292" i="60"/>
  <c r="AE292" i="60"/>
  <c r="AJ291" i="60"/>
  <c r="AI291" i="60"/>
  <c r="AF291" i="60"/>
  <c r="AE291" i="60"/>
  <c r="AJ290" i="60"/>
  <c r="AI290" i="60"/>
  <c r="AF290" i="60"/>
  <c r="AE290" i="60"/>
  <c r="AJ289" i="60"/>
  <c r="AI289" i="60"/>
  <c r="AF289" i="60"/>
  <c r="AE289" i="60"/>
  <c r="AJ288" i="60"/>
  <c r="AI288" i="60"/>
  <c r="AF288" i="60"/>
  <c r="AE288" i="60"/>
  <c r="AJ287" i="60"/>
  <c r="AI287" i="60"/>
  <c r="AF287" i="60"/>
  <c r="AE287" i="60"/>
  <c r="AJ286" i="60"/>
  <c r="AI286" i="60"/>
  <c r="AF286" i="60"/>
  <c r="AE286" i="60"/>
  <c r="AJ285" i="60"/>
  <c r="AI285" i="60"/>
  <c r="AF285" i="60"/>
  <c r="AE285" i="60"/>
  <c r="AJ284" i="60"/>
  <c r="AI284" i="60"/>
  <c r="AF284" i="60"/>
  <c r="AE284" i="60"/>
  <c r="AJ283" i="60"/>
  <c r="AI283" i="60"/>
  <c r="AF283" i="60"/>
  <c r="AE283" i="60"/>
  <c r="AJ282" i="60"/>
  <c r="AI282" i="60"/>
  <c r="AF282" i="60"/>
  <c r="AE282" i="60"/>
  <c r="AJ281" i="60"/>
  <c r="AI281" i="60"/>
  <c r="AF281" i="60"/>
  <c r="AE281" i="60"/>
  <c r="AJ280" i="60"/>
  <c r="AI280" i="60"/>
  <c r="AF280" i="60"/>
  <c r="AE280" i="60"/>
  <c r="AJ279" i="60"/>
  <c r="AI279" i="60"/>
  <c r="AF279" i="60"/>
  <c r="AE279" i="60"/>
  <c r="AJ278" i="60"/>
  <c r="AI278" i="60"/>
  <c r="AF278" i="60"/>
  <c r="AE278" i="60"/>
  <c r="AJ277" i="60"/>
  <c r="AI277" i="60"/>
  <c r="AF277" i="60"/>
  <c r="AH277" i="60" s="1"/>
  <c r="AE277" i="60"/>
  <c r="AG277" i="60" s="1"/>
  <c r="AJ276" i="60"/>
  <c r="AI276" i="60"/>
  <c r="AF276" i="60"/>
  <c r="AE276" i="60"/>
  <c r="AJ275" i="60"/>
  <c r="AI275" i="60"/>
  <c r="AF275" i="60"/>
  <c r="AE275" i="60"/>
  <c r="AJ274" i="60"/>
  <c r="AI274" i="60"/>
  <c r="AF274" i="60"/>
  <c r="AE274" i="60"/>
  <c r="AJ273" i="60"/>
  <c r="AI273" i="60"/>
  <c r="AF273" i="60"/>
  <c r="AE273" i="60"/>
  <c r="AJ272" i="60"/>
  <c r="AI272" i="60"/>
  <c r="AF272" i="60"/>
  <c r="AE272" i="60"/>
  <c r="AJ271" i="60"/>
  <c r="AI271" i="60"/>
  <c r="AF271" i="60"/>
  <c r="AE271" i="60"/>
  <c r="AJ270" i="60"/>
  <c r="AI270" i="60"/>
  <c r="AF270" i="60"/>
  <c r="AE270" i="60"/>
  <c r="AJ269" i="60"/>
  <c r="AI269" i="60"/>
  <c r="AF269" i="60"/>
  <c r="AE269" i="60"/>
  <c r="AJ268" i="60"/>
  <c r="AI268" i="60"/>
  <c r="AF268" i="60"/>
  <c r="AE268" i="60"/>
  <c r="AJ267" i="60"/>
  <c r="AI267" i="60"/>
  <c r="AF267" i="60"/>
  <c r="AE267" i="60"/>
  <c r="AJ266" i="60"/>
  <c r="AI266" i="60"/>
  <c r="AF266" i="60"/>
  <c r="AE266" i="60"/>
  <c r="AJ265" i="60"/>
  <c r="AI265" i="60"/>
  <c r="AF265" i="60"/>
  <c r="AE265" i="60"/>
  <c r="AJ264" i="60"/>
  <c r="AI264" i="60"/>
  <c r="AF264" i="60"/>
  <c r="AE264" i="60"/>
  <c r="AJ263" i="60"/>
  <c r="AI263" i="60"/>
  <c r="AF263" i="60"/>
  <c r="AE263" i="60"/>
  <c r="AJ262" i="60"/>
  <c r="AI262" i="60"/>
  <c r="AF262" i="60"/>
  <c r="AE262" i="60"/>
  <c r="AJ261" i="60"/>
  <c r="AI261" i="60"/>
  <c r="AF261" i="60"/>
  <c r="AH261" i="60" s="1"/>
  <c r="AE261" i="60"/>
  <c r="AG261" i="60" s="1"/>
  <c r="AJ260" i="60"/>
  <c r="AI260" i="60"/>
  <c r="AF260" i="60"/>
  <c r="AE260" i="60"/>
  <c r="AJ259" i="60"/>
  <c r="AI259" i="60"/>
  <c r="AF259" i="60"/>
  <c r="AE259" i="60"/>
  <c r="AJ258" i="60"/>
  <c r="AI258" i="60"/>
  <c r="AF258" i="60"/>
  <c r="AE258" i="60"/>
  <c r="AJ257" i="60"/>
  <c r="AI257" i="60"/>
  <c r="AF257" i="60"/>
  <c r="AE257" i="60"/>
  <c r="AJ256" i="60"/>
  <c r="AI256" i="60"/>
  <c r="AF256" i="60"/>
  <c r="AH256" i="60" s="1"/>
  <c r="AE256" i="60"/>
  <c r="AG256" i="60" s="1"/>
  <c r="AJ255" i="60"/>
  <c r="AI255" i="60"/>
  <c r="AF255" i="60"/>
  <c r="AE255" i="60"/>
  <c r="AJ254" i="60"/>
  <c r="AI254" i="60"/>
  <c r="AF254" i="60"/>
  <c r="AE254" i="60"/>
  <c r="AJ253" i="60"/>
  <c r="AI253" i="60"/>
  <c r="AF253" i="60"/>
  <c r="AE253" i="60"/>
  <c r="AJ252" i="60"/>
  <c r="AI252" i="60"/>
  <c r="AF252" i="60"/>
  <c r="AE252" i="60"/>
  <c r="AJ251" i="60"/>
  <c r="AI251" i="60"/>
  <c r="AF251" i="60"/>
  <c r="AH251" i="60" s="1"/>
  <c r="AE251" i="60"/>
  <c r="AG251" i="60" s="1"/>
  <c r="AJ250" i="60"/>
  <c r="AI250" i="60"/>
  <c r="AF250" i="60"/>
  <c r="AE250" i="60"/>
  <c r="AJ249" i="60"/>
  <c r="AI249" i="60"/>
  <c r="AF249" i="60"/>
  <c r="AE249" i="60"/>
  <c r="AJ248" i="60"/>
  <c r="AI248" i="60"/>
  <c r="AF248" i="60"/>
  <c r="AE248" i="60"/>
  <c r="AJ243" i="60"/>
  <c r="AI243" i="60"/>
  <c r="AF243" i="60"/>
  <c r="AH243" i="60" s="1"/>
  <c r="AE243" i="60"/>
  <c r="AG243" i="60" s="1"/>
  <c r="AJ242" i="60"/>
  <c r="AI242" i="60"/>
  <c r="AF242" i="60"/>
  <c r="AE242" i="60"/>
  <c r="AJ241" i="60"/>
  <c r="AI241" i="60"/>
  <c r="AF241" i="60"/>
  <c r="AH241" i="60" s="1"/>
  <c r="AE241" i="60"/>
  <c r="AG241" i="60" s="1"/>
  <c r="AJ240" i="60"/>
  <c r="AI240" i="60"/>
  <c r="AF240" i="60"/>
  <c r="AH240" i="60" s="1"/>
  <c r="AE240" i="60"/>
  <c r="AG240" i="60" s="1"/>
  <c r="AJ239" i="60"/>
  <c r="AI239" i="60"/>
  <c r="AF239" i="60"/>
  <c r="AE239" i="60"/>
  <c r="AJ238" i="60"/>
  <c r="AI238" i="60"/>
  <c r="AF238" i="60"/>
  <c r="AE238" i="60"/>
  <c r="AJ237" i="60"/>
  <c r="AI237" i="60"/>
  <c r="AF237" i="60"/>
  <c r="AE237" i="60"/>
  <c r="AJ236" i="60"/>
  <c r="AI236" i="60"/>
  <c r="AF236" i="60"/>
  <c r="AE236" i="60"/>
  <c r="AJ235" i="60"/>
  <c r="AI235" i="60"/>
  <c r="AF235" i="60"/>
  <c r="AE235" i="60"/>
  <c r="AJ234" i="60"/>
  <c r="AI234" i="60"/>
  <c r="AF234" i="60"/>
  <c r="AH234" i="60" s="1"/>
  <c r="AE234" i="60"/>
  <c r="AG234" i="60" s="1"/>
  <c r="AJ233" i="60"/>
  <c r="AI233" i="60"/>
  <c r="AF233" i="60"/>
  <c r="AH233" i="60" s="1"/>
  <c r="AE233" i="60"/>
  <c r="AG233" i="60" s="1"/>
  <c r="AJ232" i="60"/>
  <c r="AI232" i="60"/>
  <c r="AF232" i="60"/>
  <c r="AE232" i="60"/>
  <c r="AJ230" i="60"/>
  <c r="AI230" i="60"/>
  <c r="AF230" i="60"/>
  <c r="AH230" i="60" s="1"/>
  <c r="AE230" i="60"/>
  <c r="AG230" i="60" s="1"/>
  <c r="AF228" i="60"/>
  <c r="AH228" i="60" s="1"/>
  <c r="AJ227" i="60"/>
  <c r="AI227" i="60"/>
  <c r="AF227" i="60"/>
  <c r="AE227" i="60"/>
  <c r="AJ226" i="60"/>
  <c r="AI226" i="60"/>
  <c r="AF226" i="60"/>
  <c r="AE226" i="60"/>
  <c r="AJ224" i="60"/>
  <c r="AI224" i="60"/>
  <c r="AF224" i="60"/>
  <c r="AE224" i="60"/>
  <c r="AJ223" i="60"/>
  <c r="AI223" i="60"/>
  <c r="AF223" i="60"/>
  <c r="AE223" i="60"/>
  <c r="AJ222" i="60"/>
  <c r="AI222" i="60"/>
  <c r="AF222" i="60"/>
  <c r="AE222" i="60"/>
  <c r="AJ221" i="60"/>
  <c r="AI221" i="60"/>
  <c r="AF221" i="60"/>
  <c r="AE221" i="60"/>
  <c r="AJ220" i="60"/>
  <c r="AI220" i="60"/>
  <c r="AF220" i="60"/>
  <c r="AE220" i="60"/>
  <c r="AJ219" i="60"/>
  <c r="AI219" i="60"/>
  <c r="AF219" i="60"/>
  <c r="AE219" i="60"/>
  <c r="AJ218" i="60"/>
  <c r="AI218" i="60"/>
  <c r="AF218" i="60"/>
  <c r="AE218" i="60"/>
  <c r="AJ217" i="60"/>
  <c r="AI217" i="60"/>
  <c r="AF217" i="60"/>
  <c r="AE217" i="60"/>
  <c r="AJ216" i="60"/>
  <c r="AI216" i="60"/>
  <c r="AF216" i="60"/>
  <c r="AE216" i="60"/>
  <c r="AJ215" i="60"/>
  <c r="AI215" i="60"/>
  <c r="AF215" i="60"/>
  <c r="AE215" i="60"/>
  <c r="AJ214" i="60"/>
  <c r="AI214" i="60"/>
  <c r="AF214" i="60"/>
  <c r="AE214" i="60"/>
  <c r="AJ213" i="60"/>
  <c r="AI213" i="60"/>
  <c r="AF213" i="60"/>
  <c r="AE213" i="60"/>
  <c r="AJ212" i="60"/>
  <c r="AI212" i="60"/>
  <c r="AF212" i="60"/>
  <c r="AH212" i="60" s="1"/>
  <c r="AE212" i="60"/>
  <c r="AG212" i="60" s="1"/>
  <c r="AJ211" i="60"/>
  <c r="AI211" i="60"/>
  <c r="AF211" i="60"/>
  <c r="AE211" i="60"/>
  <c r="AJ210" i="60"/>
  <c r="AI210" i="60"/>
  <c r="AF210" i="60"/>
  <c r="AE210" i="60"/>
  <c r="AJ209" i="60"/>
  <c r="AI209" i="60"/>
  <c r="AF209" i="60"/>
  <c r="AE209" i="60"/>
  <c r="AJ206" i="60"/>
  <c r="AI206" i="60"/>
  <c r="AF206" i="60"/>
  <c r="AH206" i="60" s="1"/>
  <c r="AE206" i="60"/>
  <c r="AG206" i="60" s="1"/>
  <c r="AF204" i="60"/>
  <c r="AH204" i="60" s="1"/>
  <c r="AE204" i="60"/>
  <c r="AG204" i="60" s="1"/>
  <c r="AJ201" i="60"/>
  <c r="AI201" i="60"/>
  <c r="AF201" i="60"/>
  <c r="AE201" i="60"/>
  <c r="AJ200" i="60"/>
  <c r="AI200" i="60"/>
  <c r="AF200" i="60"/>
  <c r="AH200" i="60" s="1"/>
  <c r="AE200" i="60"/>
  <c r="AG200" i="60" s="1"/>
  <c r="AJ199" i="60"/>
  <c r="AI199" i="60"/>
  <c r="AF199" i="60"/>
  <c r="AE199" i="60"/>
  <c r="AJ198" i="60"/>
  <c r="AI198" i="60"/>
  <c r="AF198" i="60"/>
  <c r="AE198" i="60"/>
  <c r="AJ197" i="60"/>
  <c r="AI197" i="60"/>
  <c r="AF197" i="60"/>
  <c r="AH197" i="60" s="1"/>
  <c r="AE197" i="60"/>
  <c r="AG197" i="60" s="1"/>
  <c r="AE3" i="60"/>
  <c r="AF3" i="60"/>
  <c r="AI3" i="60"/>
  <c r="AJ3" i="60"/>
  <c r="AE4" i="60"/>
  <c r="AF4" i="60"/>
  <c r="AI4" i="60"/>
  <c r="AJ4" i="60"/>
  <c r="AE5" i="60"/>
  <c r="AF5" i="60"/>
  <c r="AI5" i="60"/>
  <c r="AJ5" i="60"/>
  <c r="AE6" i="60"/>
  <c r="AG6" i="60" s="1"/>
  <c r="AF6" i="60"/>
  <c r="AH6" i="60" s="1"/>
  <c r="AI6" i="60"/>
  <c r="AJ6" i="60"/>
  <c r="AE7" i="60"/>
  <c r="AF7" i="60"/>
  <c r="AI7" i="60"/>
  <c r="AJ7" i="60"/>
  <c r="AE8" i="60"/>
  <c r="AF8" i="60"/>
  <c r="AI8" i="60"/>
  <c r="AJ8" i="60"/>
  <c r="AE9" i="60"/>
  <c r="AF9" i="60"/>
  <c r="AI9" i="60"/>
  <c r="AJ9" i="60"/>
  <c r="AE10" i="60"/>
  <c r="AF10" i="60"/>
  <c r="AI10" i="60"/>
  <c r="AJ10" i="60"/>
  <c r="AE11" i="60"/>
  <c r="AF11" i="60"/>
  <c r="AI11" i="60"/>
  <c r="AJ11" i="60"/>
  <c r="AE12" i="60"/>
  <c r="AF12" i="60"/>
  <c r="AI12" i="60"/>
  <c r="AJ12" i="60"/>
  <c r="AE13" i="60"/>
  <c r="AG13" i="60" s="1"/>
  <c r="AF13" i="60"/>
  <c r="AI13" i="60"/>
  <c r="AJ13" i="60"/>
  <c r="AE14" i="60"/>
  <c r="AF14" i="60"/>
  <c r="AI14" i="60"/>
  <c r="AJ14" i="60"/>
  <c r="AE15" i="60"/>
  <c r="AF15" i="60"/>
  <c r="AI15" i="60"/>
  <c r="AJ15" i="60"/>
  <c r="AE16" i="60"/>
  <c r="AG16" i="60" s="1"/>
  <c r="AF16" i="60"/>
  <c r="AI16" i="60"/>
  <c r="AJ16" i="60"/>
  <c r="AE17" i="60"/>
  <c r="AF17" i="60"/>
  <c r="AI17" i="60"/>
  <c r="AJ17" i="60"/>
  <c r="AE18" i="60"/>
  <c r="AF18" i="60"/>
  <c r="AI18" i="60"/>
  <c r="AJ18" i="60"/>
  <c r="AE19" i="60"/>
  <c r="AF19" i="60"/>
  <c r="AI19" i="60"/>
  <c r="AJ19" i="60"/>
  <c r="AE20" i="60"/>
  <c r="AF20" i="60"/>
  <c r="AI20" i="60"/>
  <c r="AJ20" i="60"/>
  <c r="AE21" i="60"/>
  <c r="AF21" i="60"/>
  <c r="AI21" i="60"/>
  <c r="AJ21" i="60"/>
  <c r="AE22" i="60"/>
  <c r="AF22" i="60"/>
  <c r="AI22" i="60"/>
  <c r="AJ22" i="60"/>
  <c r="AE23" i="60"/>
  <c r="AF23" i="60"/>
  <c r="AI23" i="60"/>
  <c r="AJ23" i="60"/>
  <c r="AE24" i="60"/>
  <c r="AF24" i="60"/>
  <c r="AI24" i="60"/>
  <c r="AJ24" i="60"/>
  <c r="AE25" i="60"/>
  <c r="AG25" i="60" s="1"/>
  <c r="AF25" i="60"/>
  <c r="AH25" i="60" s="1"/>
  <c r="AI25" i="60"/>
  <c r="AJ25" i="60"/>
  <c r="AE26" i="60"/>
  <c r="AF26" i="60"/>
  <c r="AI26" i="60"/>
  <c r="AJ26" i="60"/>
  <c r="AE27" i="60"/>
  <c r="AG27" i="60" s="1"/>
  <c r="AF27" i="60"/>
  <c r="AH27" i="60" s="1"/>
  <c r="AI27" i="60"/>
  <c r="AJ27" i="60"/>
  <c r="AE29" i="60"/>
  <c r="AF29" i="60"/>
  <c r="AI29" i="60"/>
  <c r="AJ29" i="60"/>
  <c r="AE30" i="60"/>
  <c r="AG30" i="60" s="1"/>
  <c r="AF30" i="60"/>
  <c r="AH30" i="60" s="1"/>
  <c r="AI30" i="60"/>
  <c r="AJ30" i="60"/>
  <c r="AE31" i="60"/>
  <c r="AG31" i="60" s="1"/>
  <c r="AF31" i="60"/>
  <c r="AH31" i="60" s="1"/>
  <c r="AI31" i="60"/>
  <c r="AJ31" i="60"/>
  <c r="AE32" i="60"/>
  <c r="AG32" i="60" s="1"/>
  <c r="AF32" i="60"/>
  <c r="AH32" i="60" s="1"/>
  <c r="AI32" i="60"/>
  <c r="AJ32" i="60"/>
  <c r="AE33" i="60"/>
  <c r="AG33" i="60" s="1"/>
  <c r="AF33" i="60"/>
  <c r="AH33" i="60" s="1"/>
  <c r="AI33" i="60"/>
  <c r="AJ33" i="60"/>
  <c r="AE34" i="60"/>
  <c r="AF34" i="60"/>
  <c r="AI34" i="60"/>
  <c r="AJ34" i="60"/>
  <c r="AE37" i="60"/>
  <c r="AF37" i="60"/>
  <c r="AI37" i="60"/>
  <c r="AJ37" i="60"/>
  <c r="AE40" i="60"/>
  <c r="AF40" i="60"/>
  <c r="AI40" i="60"/>
  <c r="AJ40" i="60"/>
  <c r="AE41" i="60"/>
  <c r="AF41" i="60"/>
  <c r="AI41" i="60"/>
  <c r="AJ41" i="60"/>
  <c r="AE42" i="60"/>
  <c r="AF42" i="60"/>
  <c r="AI42" i="60"/>
  <c r="AJ42" i="60"/>
  <c r="AE43" i="60"/>
  <c r="AG43" i="60" s="1"/>
  <c r="AF43" i="60"/>
  <c r="AH43" i="60" s="1"/>
  <c r="AI43" i="60"/>
  <c r="AJ43" i="60"/>
  <c r="AE44" i="60"/>
  <c r="AF44" i="60"/>
  <c r="AI44" i="60"/>
  <c r="AJ44" i="60"/>
  <c r="AE45" i="60"/>
  <c r="AF45" i="60"/>
  <c r="AI45" i="60"/>
  <c r="AJ45" i="60"/>
  <c r="AE46" i="60"/>
  <c r="AF46" i="60"/>
  <c r="AI46" i="60"/>
  <c r="AJ46" i="60"/>
  <c r="AE47" i="60"/>
  <c r="AF47" i="60"/>
  <c r="AI47" i="60"/>
  <c r="AJ47" i="60"/>
  <c r="AE48" i="60"/>
  <c r="AF48" i="60"/>
  <c r="AI48" i="60"/>
  <c r="AJ48" i="60"/>
  <c r="AE49" i="60"/>
  <c r="AG49" i="60" s="1"/>
  <c r="AF49" i="60"/>
  <c r="AH49" i="60" s="1"/>
  <c r="AI49" i="60"/>
  <c r="AJ49" i="60"/>
  <c r="AE50" i="60"/>
  <c r="AF50" i="60"/>
  <c r="AI50" i="60"/>
  <c r="AJ50" i="60"/>
  <c r="AE51" i="60"/>
  <c r="AG51" i="60" s="1"/>
  <c r="AF51" i="60"/>
  <c r="AH51" i="60" s="1"/>
  <c r="AI51" i="60"/>
  <c r="AJ51" i="60"/>
  <c r="AE52" i="60"/>
  <c r="AF52" i="60"/>
  <c r="AI52" i="60"/>
  <c r="AJ52" i="60"/>
  <c r="AE53" i="60"/>
  <c r="AG53" i="60" s="1"/>
  <c r="AF53" i="60"/>
  <c r="AH53" i="60" s="1"/>
  <c r="AI53" i="60"/>
  <c r="AJ53" i="60"/>
  <c r="AE54" i="60"/>
  <c r="AF54" i="60"/>
  <c r="AI54" i="60"/>
  <c r="AJ54" i="60"/>
  <c r="AE55" i="60"/>
  <c r="AG55" i="60" s="1"/>
  <c r="AF55" i="60"/>
  <c r="AH55" i="60" s="1"/>
  <c r="AI55" i="60"/>
  <c r="AJ55" i="60"/>
  <c r="AE58" i="60"/>
  <c r="AG58" i="60" s="1"/>
  <c r="AF58" i="60"/>
  <c r="AH58" i="60" s="1"/>
  <c r="AI58" i="60"/>
  <c r="AJ58" i="60"/>
  <c r="AE63" i="60"/>
  <c r="AG63" i="60" s="1"/>
  <c r="AF63" i="60"/>
  <c r="AH63" i="60" s="1"/>
  <c r="AI63" i="60"/>
  <c r="AJ63" i="60"/>
  <c r="AE64" i="60"/>
  <c r="AF64" i="60"/>
  <c r="AI64" i="60"/>
  <c r="AJ64" i="60"/>
  <c r="AE68" i="60"/>
  <c r="AF68" i="60"/>
  <c r="AI68" i="60"/>
  <c r="AJ68" i="60"/>
  <c r="AE69" i="60"/>
  <c r="AF69" i="60"/>
  <c r="AI69" i="60"/>
  <c r="AJ69" i="60"/>
  <c r="AE70" i="60"/>
  <c r="AG70" i="60" s="1"/>
  <c r="AF70" i="60"/>
  <c r="AH70" i="60" s="1"/>
  <c r="AI70" i="60"/>
  <c r="AJ70" i="60"/>
  <c r="AE71" i="60"/>
  <c r="AF71" i="60"/>
  <c r="AI71" i="60"/>
  <c r="AJ71" i="60"/>
  <c r="AE72" i="60"/>
  <c r="AF72" i="60"/>
  <c r="AI72" i="60"/>
  <c r="AJ72" i="60"/>
  <c r="AE73" i="60"/>
  <c r="AF73" i="60"/>
  <c r="AI73" i="60"/>
  <c r="AJ73" i="60"/>
  <c r="AE74" i="60"/>
  <c r="AF74" i="60"/>
  <c r="AI74" i="60"/>
  <c r="AJ74" i="60"/>
  <c r="AE75" i="60"/>
  <c r="AF75" i="60"/>
  <c r="AI75" i="60"/>
  <c r="AJ75" i="60"/>
  <c r="AE76" i="60"/>
  <c r="AG76" i="60" s="1"/>
  <c r="AF76" i="60"/>
  <c r="AH76" i="60" s="1"/>
  <c r="AI76" i="60"/>
  <c r="AJ76" i="60"/>
  <c r="AE77" i="60"/>
  <c r="AF77" i="60"/>
  <c r="AI77" i="60"/>
  <c r="AJ77" i="60"/>
  <c r="AE78" i="60"/>
  <c r="AF78" i="60"/>
  <c r="AI78" i="60"/>
  <c r="AJ78" i="60"/>
  <c r="AE79" i="60"/>
  <c r="AF79" i="60"/>
  <c r="AI79" i="60"/>
  <c r="AJ79" i="60"/>
  <c r="AE80" i="60"/>
  <c r="AG80" i="60" s="1"/>
  <c r="AF80" i="60"/>
  <c r="AH80" i="60" s="1"/>
  <c r="AI80" i="60"/>
  <c r="AJ80" i="60"/>
  <c r="AE81" i="60"/>
  <c r="AG81" i="60" s="1"/>
  <c r="AF81" i="60"/>
  <c r="AH81" i="60" s="1"/>
  <c r="AI81" i="60"/>
  <c r="AJ81" i="60"/>
  <c r="AE82" i="60"/>
  <c r="AG82" i="60" s="1"/>
  <c r="AF82" i="60"/>
  <c r="AH82" i="60" s="1"/>
  <c r="AI82" i="60"/>
  <c r="AJ82" i="60"/>
  <c r="AE83" i="60"/>
  <c r="AF83" i="60"/>
  <c r="AI83" i="60"/>
  <c r="AJ83" i="60"/>
  <c r="AE84" i="60"/>
  <c r="AF84" i="60"/>
  <c r="AI84" i="60"/>
  <c r="AJ84" i="60"/>
  <c r="AE85" i="60"/>
  <c r="AF85" i="60"/>
  <c r="AI85" i="60"/>
  <c r="AJ85" i="60"/>
  <c r="AE88" i="60"/>
  <c r="AF88" i="60"/>
  <c r="AI88" i="60"/>
  <c r="AJ88" i="60"/>
  <c r="AE89" i="60"/>
  <c r="AF89" i="60"/>
  <c r="AI89" i="60"/>
  <c r="AJ89" i="60"/>
  <c r="AE90" i="60"/>
  <c r="AF90" i="60"/>
  <c r="AI90" i="60"/>
  <c r="AJ90" i="60"/>
  <c r="AE91" i="60"/>
  <c r="AF91" i="60"/>
  <c r="AI91" i="60"/>
  <c r="AJ91" i="60"/>
  <c r="AE92" i="60"/>
  <c r="AG92" i="60" s="1"/>
  <c r="AF92" i="60"/>
  <c r="AH92" i="60" s="1"/>
  <c r="AI92" i="60"/>
  <c r="AJ92" i="60"/>
  <c r="AE93" i="60"/>
  <c r="AF93" i="60"/>
  <c r="AI93" i="60"/>
  <c r="AJ93" i="60"/>
  <c r="AE96" i="60"/>
  <c r="AF96" i="60"/>
  <c r="AI96" i="60"/>
  <c r="AJ96" i="60"/>
  <c r="AE97" i="60"/>
  <c r="AF97" i="60"/>
  <c r="AI97" i="60"/>
  <c r="AJ97" i="60"/>
  <c r="AE98" i="60"/>
  <c r="AF98" i="60"/>
  <c r="AI98" i="60"/>
  <c r="AJ98" i="60"/>
  <c r="AE99" i="60"/>
  <c r="AG99" i="60" s="1"/>
  <c r="AF99" i="60"/>
  <c r="AH99" i="60" s="1"/>
  <c r="AI99" i="60"/>
  <c r="AJ99" i="60"/>
  <c r="AE100" i="60"/>
  <c r="AF100" i="60"/>
  <c r="AI100" i="60"/>
  <c r="AJ100" i="60"/>
  <c r="AE101" i="60"/>
  <c r="AG101" i="60" s="1"/>
  <c r="AF101" i="60"/>
  <c r="AH101" i="60" s="1"/>
  <c r="AI101" i="60"/>
  <c r="AJ101" i="60"/>
  <c r="AE102" i="60"/>
  <c r="AF102" i="60"/>
  <c r="AI102" i="60"/>
  <c r="AJ102" i="60"/>
  <c r="AE103" i="60"/>
  <c r="AF103" i="60"/>
  <c r="AI103" i="60"/>
  <c r="AJ103" i="60"/>
  <c r="AE104" i="60"/>
  <c r="AF104" i="60"/>
  <c r="AI104" i="60"/>
  <c r="AJ104" i="60"/>
  <c r="AE105" i="60"/>
  <c r="AF105" i="60"/>
  <c r="AI105" i="60"/>
  <c r="AJ105" i="60"/>
  <c r="AE106" i="60"/>
  <c r="AF106" i="60"/>
  <c r="AI106" i="60"/>
  <c r="AJ106" i="60"/>
  <c r="AE107" i="60"/>
  <c r="AF107" i="60"/>
  <c r="AI107" i="60"/>
  <c r="AJ107" i="60"/>
  <c r="AE108" i="60"/>
  <c r="AF108" i="60"/>
  <c r="AI108" i="60"/>
  <c r="AJ108" i="60"/>
  <c r="AE109" i="60"/>
  <c r="AF109" i="60"/>
  <c r="AI109" i="60"/>
  <c r="AJ109" i="60"/>
  <c r="AE110" i="60"/>
  <c r="AF110" i="60"/>
  <c r="AI110" i="60"/>
  <c r="AJ110" i="60"/>
  <c r="AE111" i="60"/>
  <c r="AF111" i="60"/>
  <c r="AI111" i="60"/>
  <c r="AJ111" i="60"/>
  <c r="AE112" i="60"/>
  <c r="AF112" i="60"/>
  <c r="AI112" i="60"/>
  <c r="AJ112" i="60"/>
  <c r="AE113" i="60"/>
  <c r="AF113" i="60"/>
  <c r="AI113" i="60"/>
  <c r="AJ113" i="60"/>
  <c r="AE114" i="60"/>
  <c r="AF114" i="60"/>
  <c r="AI114" i="60"/>
  <c r="AJ114" i="60"/>
  <c r="AE115" i="60"/>
  <c r="AF115" i="60"/>
  <c r="AI115" i="60"/>
  <c r="AJ115" i="60"/>
  <c r="AE116" i="60"/>
  <c r="AG116" i="60" s="1"/>
  <c r="AF116" i="60"/>
  <c r="AH116" i="60" s="1"/>
  <c r="AI116" i="60"/>
  <c r="AJ116" i="60"/>
  <c r="AE117" i="60"/>
  <c r="AF117" i="60"/>
  <c r="AI117" i="60"/>
  <c r="AJ117" i="60"/>
  <c r="AE118" i="60"/>
  <c r="AG118" i="60" s="1"/>
  <c r="AF118" i="60"/>
  <c r="AH118" i="60" s="1"/>
  <c r="AI118" i="60"/>
  <c r="AJ118" i="60"/>
  <c r="AE119" i="60"/>
  <c r="AF119" i="60"/>
  <c r="AI119" i="60"/>
  <c r="AJ119" i="60"/>
  <c r="AE120" i="60"/>
  <c r="AF120" i="60"/>
  <c r="AI120" i="60"/>
  <c r="AJ120" i="60"/>
  <c r="AE121" i="60"/>
  <c r="AF121" i="60"/>
  <c r="AI121" i="60"/>
  <c r="AJ121" i="60"/>
  <c r="AE122" i="60"/>
  <c r="AF122" i="60"/>
  <c r="AI122" i="60"/>
  <c r="AJ122" i="60"/>
  <c r="AE123" i="60"/>
  <c r="AF123" i="60"/>
  <c r="AI123" i="60"/>
  <c r="AJ123" i="60"/>
  <c r="AE124" i="60"/>
  <c r="AF124" i="60"/>
  <c r="AI124" i="60"/>
  <c r="AJ124" i="60"/>
  <c r="AE125" i="60"/>
  <c r="AF125" i="60"/>
  <c r="AI125" i="60"/>
  <c r="AJ125" i="60"/>
  <c r="AE126" i="60"/>
  <c r="AG126" i="60" s="1"/>
  <c r="AF126" i="60"/>
  <c r="AH126" i="60" s="1"/>
  <c r="AI126" i="60"/>
  <c r="AJ126" i="60"/>
  <c r="AE127" i="60"/>
  <c r="AF127" i="60"/>
  <c r="AI127" i="60"/>
  <c r="AJ127" i="60"/>
  <c r="AE128" i="60"/>
  <c r="AF128" i="60"/>
  <c r="AI128" i="60"/>
  <c r="AJ128" i="60"/>
  <c r="AE129" i="60"/>
  <c r="AF129" i="60"/>
  <c r="AI129" i="60"/>
  <c r="AJ129" i="60"/>
  <c r="AE130" i="60"/>
  <c r="AF130" i="60"/>
  <c r="AI130" i="60"/>
  <c r="AJ130" i="60"/>
  <c r="AE133" i="60"/>
  <c r="AG133" i="60" s="1"/>
  <c r="AF133" i="60"/>
  <c r="AH133" i="60" s="1"/>
  <c r="AI133" i="60"/>
  <c r="AJ133" i="60"/>
  <c r="AE134" i="60"/>
  <c r="AG134" i="60" s="1"/>
  <c r="AF134" i="60"/>
  <c r="AH134" i="60" s="1"/>
  <c r="AI134" i="60"/>
  <c r="AJ134" i="60"/>
  <c r="AE137" i="60"/>
  <c r="AF137" i="60"/>
  <c r="AI137" i="60"/>
  <c r="AJ137" i="60"/>
  <c r="AE138" i="60"/>
  <c r="AF138" i="60"/>
  <c r="AI138" i="60"/>
  <c r="AJ138" i="60"/>
  <c r="AE139" i="60"/>
  <c r="AF139" i="60"/>
  <c r="AI139" i="60"/>
  <c r="AJ139" i="60"/>
  <c r="AE140" i="60"/>
  <c r="AF140" i="60"/>
  <c r="AI140" i="60"/>
  <c r="AJ140" i="60"/>
  <c r="AE141" i="60"/>
  <c r="AG141" i="60" s="1"/>
  <c r="AF141" i="60"/>
  <c r="AH141" i="60" s="1"/>
  <c r="AI141" i="60"/>
  <c r="AJ141" i="60"/>
  <c r="AE142" i="60"/>
  <c r="AG142" i="60" s="1"/>
  <c r="AF142" i="60"/>
  <c r="AH142" i="60" s="1"/>
  <c r="AI142" i="60"/>
  <c r="AJ142" i="60"/>
  <c r="AE143" i="60"/>
  <c r="AF143" i="60"/>
  <c r="AI143" i="60"/>
  <c r="AJ143" i="60"/>
  <c r="AE144" i="60"/>
  <c r="AF144" i="60"/>
  <c r="AI144" i="60"/>
  <c r="AJ144" i="60"/>
  <c r="AE145" i="60"/>
  <c r="AG145" i="60" s="1"/>
  <c r="AF145" i="60"/>
  <c r="AH145" i="60" s="1"/>
  <c r="AI145" i="60"/>
  <c r="AJ145" i="60"/>
  <c r="AE146" i="60"/>
  <c r="AF146" i="60"/>
  <c r="AI146" i="60"/>
  <c r="AJ146" i="60"/>
  <c r="AE149" i="60"/>
  <c r="AG149" i="60" s="1"/>
  <c r="AF149" i="60"/>
  <c r="AH149" i="60" s="1"/>
  <c r="AI149" i="60"/>
  <c r="AJ149" i="60"/>
  <c r="AE153" i="60"/>
  <c r="AF153" i="60"/>
  <c r="AI153" i="60"/>
  <c r="AJ153" i="60"/>
  <c r="AE154" i="60"/>
  <c r="AG154" i="60" s="1"/>
  <c r="AF154" i="60"/>
  <c r="AH154" i="60" s="1"/>
  <c r="AI154" i="60"/>
  <c r="AJ154" i="60"/>
  <c r="AE155" i="60"/>
  <c r="AF155" i="60"/>
  <c r="AI155" i="60"/>
  <c r="AJ155" i="60"/>
  <c r="AE156" i="60"/>
  <c r="AF156" i="60"/>
  <c r="AI156" i="60"/>
  <c r="AJ156" i="60"/>
  <c r="AE157" i="60"/>
  <c r="AF157" i="60"/>
  <c r="AI157" i="60"/>
  <c r="AJ157" i="60"/>
  <c r="AE158" i="60"/>
  <c r="AF158" i="60"/>
  <c r="AI158" i="60"/>
  <c r="AJ158" i="60"/>
  <c r="AE159" i="60"/>
  <c r="AF159" i="60"/>
  <c r="AI159" i="60"/>
  <c r="AJ159" i="60"/>
  <c r="AE160" i="60"/>
  <c r="AF160" i="60"/>
  <c r="AI160" i="60"/>
  <c r="AJ160" i="60"/>
  <c r="AE161" i="60"/>
  <c r="AF161" i="60"/>
  <c r="AI161" i="60"/>
  <c r="AJ161" i="60"/>
  <c r="AE162" i="60"/>
  <c r="AF162" i="60"/>
  <c r="AI162" i="60"/>
  <c r="AJ162" i="60"/>
  <c r="AE163" i="60"/>
  <c r="AF163" i="60"/>
  <c r="AI163" i="60"/>
  <c r="AJ163" i="60"/>
  <c r="AE164" i="60"/>
  <c r="AF164" i="60"/>
  <c r="AI164" i="60"/>
  <c r="AJ164" i="60"/>
  <c r="AE165" i="60"/>
  <c r="AF165" i="60"/>
  <c r="AI165" i="60"/>
  <c r="AJ165" i="60"/>
  <c r="AE166" i="60"/>
  <c r="AF166" i="60"/>
  <c r="AI166" i="60"/>
  <c r="AJ166" i="60"/>
  <c r="AE169" i="60"/>
  <c r="AF169" i="60"/>
  <c r="AI169" i="60"/>
  <c r="AJ169" i="60"/>
  <c r="AE173" i="60"/>
  <c r="AF173" i="60"/>
  <c r="AI173" i="60"/>
  <c r="AJ173" i="60"/>
  <c r="AE174" i="60"/>
  <c r="AF174" i="60"/>
  <c r="AI174" i="60"/>
  <c r="AJ174" i="60"/>
  <c r="AE175" i="60"/>
  <c r="AG175" i="60" s="1"/>
  <c r="AF175" i="60"/>
  <c r="AH175" i="60" s="1"/>
  <c r="AI175" i="60"/>
  <c r="AJ175" i="60"/>
  <c r="AE176" i="60"/>
  <c r="AF176" i="60"/>
  <c r="AI176" i="60"/>
  <c r="AJ176" i="60"/>
  <c r="AE177" i="60"/>
  <c r="AF177" i="60"/>
  <c r="AI177" i="60"/>
  <c r="AJ177" i="60"/>
  <c r="AE178" i="60"/>
  <c r="AF178" i="60"/>
  <c r="AI178" i="60"/>
  <c r="AJ178" i="60"/>
  <c r="AE179" i="60"/>
  <c r="AF179" i="60"/>
  <c r="AI179" i="60"/>
  <c r="AJ179" i="60"/>
  <c r="AE180" i="60"/>
  <c r="AF180" i="60"/>
  <c r="AI180" i="60"/>
  <c r="AJ180" i="60"/>
  <c r="AE181" i="60"/>
  <c r="AF181" i="60"/>
  <c r="AI181" i="60"/>
  <c r="AJ181" i="60"/>
  <c r="AE182" i="60"/>
  <c r="AF182" i="60"/>
  <c r="AI182" i="60"/>
  <c r="AJ182" i="60"/>
  <c r="AE183" i="60"/>
  <c r="AF183" i="60"/>
  <c r="AI183" i="60"/>
  <c r="AJ183" i="60"/>
  <c r="AE193" i="60"/>
  <c r="AF193" i="60"/>
  <c r="AI193" i="60"/>
  <c r="AJ193" i="60"/>
  <c r="AJ2" i="60"/>
  <c r="AI2" i="60"/>
  <c r="AF2" i="60"/>
  <c r="AE2" i="60"/>
  <c r="AD3" i="60"/>
  <c r="AG3" i="60"/>
  <c r="AH3" i="60"/>
  <c r="AD4" i="60"/>
  <c r="AG4" i="60"/>
  <c r="AH4" i="60"/>
  <c r="AD5" i="60"/>
  <c r="AG5" i="60"/>
  <c r="AH5" i="60"/>
  <c r="AD6" i="60"/>
  <c r="AD7" i="60"/>
  <c r="AG7" i="60"/>
  <c r="AH7" i="60"/>
  <c r="AD8" i="60"/>
  <c r="AG8" i="60"/>
  <c r="AH8" i="60"/>
  <c r="AD9" i="60"/>
  <c r="AG9" i="60"/>
  <c r="AH9" i="60"/>
  <c r="AD10" i="60"/>
  <c r="AG10" i="60"/>
  <c r="AH10" i="60"/>
  <c r="AD11" i="60"/>
  <c r="AG11" i="60"/>
  <c r="AH11" i="60"/>
  <c r="AD12" i="60"/>
  <c r="AG12" i="60"/>
  <c r="AH12" i="60"/>
  <c r="AD13" i="60"/>
  <c r="AH13" i="60"/>
  <c r="AD14" i="60"/>
  <c r="AG14" i="60"/>
  <c r="AH14" i="60"/>
  <c r="AD15" i="60"/>
  <c r="AG15" i="60"/>
  <c r="AH15" i="60"/>
  <c r="AD16" i="60"/>
  <c r="AH16" i="60"/>
  <c r="AD17" i="60"/>
  <c r="AG17" i="60"/>
  <c r="AH17" i="60"/>
  <c r="AD18" i="60"/>
  <c r="AG18" i="60"/>
  <c r="AH18" i="60"/>
  <c r="AD19" i="60"/>
  <c r="AG19" i="60"/>
  <c r="AH19" i="60"/>
  <c r="AD20" i="60"/>
  <c r="AG20" i="60"/>
  <c r="AH20" i="60"/>
  <c r="AD21" i="60"/>
  <c r="AG21" i="60"/>
  <c r="AH21" i="60"/>
  <c r="AD22" i="60"/>
  <c r="AG22" i="60"/>
  <c r="AH22" i="60"/>
  <c r="AD23" i="60"/>
  <c r="AG23" i="60"/>
  <c r="AH23" i="60"/>
  <c r="AD24" i="60"/>
  <c r="AG24" i="60"/>
  <c r="AH24" i="60"/>
  <c r="AD25" i="60"/>
  <c r="AD26" i="60"/>
  <c r="AG26" i="60"/>
  <c r="AH26" i="60"/>
  <c r="AD27" i="60"/>
  <c r="AD29" i="60"/>
  <c r="AG29" i="60"/>
  <c r="AH29" i="60"/>
  <c r="AD30" i="60"/>
  <c r="AD31" i="60"/>
  <c r="AD32" i="60"/>
  <c r="AD33" i="60"/>
  <c r="AD34" i="60"/>
  <c r="AG34" i="60"/>
  <c r="AH34" i="60"/>
  <c r="AD35" i="60"/>
  <c r="AD37" i="60"/>
  <c r="AG37" i="60"/>
  <c r="AH37" i="60"/>
  <c r="AD38" i="60"/>
  <c r="AD40" i="60"/>
  <c r="AG40" i="60"/>
  <c r="AH40" i="60"/>
  <c r="AD41" i="60"/>
  <c r="AG41" i="60"/>
  <c r="AH41" i="60"/>
  <c r="AD42" i="60"/>
  <c r="AG42" i="60"/>
  <c r="AH42" i="60"/>
  <c r="AD43" i="60"/>
  <c r="AD44" i="60"/>
  <c r="AG44" i="60"/>
  <c r="AH44" i="60"/>
  <c r="AD45" i="60"/>
  <c r="AG45" i="60"/>
  <c r="AH45" i="60"/>
  <c r="AD46" i="60"/>
  <c r="AG46" i="60"/>
  <c r="AH46" i="60"/>
  <c r="AD47" i="60"/>
  <c r="AG47" i="60"/>
  <c r="AH47" i="60"/>
  <c r="AD48" i="60"/>
  <c r="AG48" i="60"/>
  <c r="AH48" i="60"/>
  <c r="AD49" i="60"/>
  <c r="AD50" i="60"/>
  <c r="AG50" i="60"/>
  <c r="AH50" i="60"/>
  <c r="AD51" i="60"/>
  <c r="AD52" i="60"/>
  <c r="AG52" i="60"/>
  <c r="AH52" i="60"/>
  <c r="AD53" i="60"/>
  <c r="AD54" i="60"/>
  <c r="AG54" i="60"/>
  <c r="AH54" i="60"/>
  <c r="AD55" i="60"/>
  <c r="AD56" i="60"/>
  <c r="AD58" i="60"/>
  <c r="AD59" i="60"/>
  <c r="AD61" i="60"/>
  <c r="AD63" i="60"/>
  <c r="AD64" i="60"/>
  <c r="AG64" i="60"/>
  <c r="AH64" i="60"/>
  <c r="AD65" i="60"/>
  <c r="AD68" i="60"/>
  <c r="AG68" i="60"/>
  <c r="AH68" i="60"/>
  <c r="AD69" i="60"/>
  <c r="AG69" i="60"/>
  <c r="AH69" i="60"/>
  <c r="AD70" i="60"/>
  <c r="AD71" i="60"/>
  <c r="AG71" i="60"/>
  <c r="AH71" i="60"/>
  <c r="AD72" i="60"/>
  <c r="AG72" i="60"/>
  <c r="AH72" i="60"/>
  <c r="AD73" i="60"/>
  <c r="AG73" i="60"/>
  <c r="AH73" i="60"/>
  <c r="AD74" i="60"/>
  <c r="AG74" i="60"/>
  <c r="AH74" i="60"/>
  <c r="AD75" i="60"/>
  <c r="AG75" i="60"/>
  <c r="AH75" i="60"/>
  <c r="AD76" i="60"/>
  <c r="AD77" i="60"/>
  <c r="AG77" i="60"/>
  <c r="AH77" i="60"/>
  <c r="AD78" i="60"/>
  <c r="AG78" i="60"/>
  <c r="AH78" i="60"/>
  <c r="AD79" i="60"/>
  <c r="AG79" i="60"/>
  <c r="AH79" i="60"/>
  <c r="AD80" i="60"/>
  <c r="AD81" i="60"/>
  <c r="AD82" i="60"/>
  <c r="AD83" i="60"/>
  <c r="AG83" i="60"/>
  <c r="AH83" i="60"/>
  <c r="AD84" i="60"/>
  <c r="AG84" i="60"/>
  <c r="AH84" i="60"/>
  <c r="AD85" i="60"/>
  <c r="AG85" i="60"/>
  <c r="AH85" i="60"/>
  <c r="AD86" i="60"/>
  <c r="AD88" i="60"/>
  <c r="AG88" i="60"/>
  <c r="AH88" i="60"/>
  <c r="AD89" i="60"/>
  <c r="AG89" i="60"/>
  <c r="AH89" i="60"/>
  <c r="AD90" i="60"/>
  <c r="AG90" i="60"/>
  <c r="AH90" i="60"/>
  <c r="AD91" i="60"/>
  <c r="AG91" i="60"/>
  <c r="AH91" i="60"/>
  <c r="AD92" i="60"/>
  <c r="AD93" i="60"/>
  <c r="AG93" i="60"/>
  <c r="AH93" i="60"/>
  <c r="AD94" i="60"/>
  <c r="AD96" i="60"/>
  <c r="AG96" i="60"/>
  <c r="AH96" i="60"/>
  <c r="AD97" i="60"/>
  <c r="AG97" i="60"/>
  <c r="AH97" i="60"/>
  <c r="AD98" i="60"/>
  <c r="AG98" i="60"/>
  <c r="AH98" i="60"/>
  <c r="AD99" i="60"/>
  <c r="AD100" i="60"/>
  <c r="AG100" i="60"/>
  <c r="AH100" i="60"/>
  <c r="AD101" i="60"/>
  <c r="AD102" i="60"/>
  <c r="AG102" i="60"/>
  <c r="AH102" i="60"/>
  <c r="AD103" i="60"/>
  <c r="AG103" i="60"/>
  <c r="AH103" i="60"/>
  <c r="AD104" i="60"/>
  <c r="AG104" i="60"/>
  <c r="AH104" i="60"/>
  <c r="AD105" i="60"/>
  <c r="AG105" i="60"/>
  <c r="AH105" i="60"/>
  <c r="AD106" i="60"/>
  <c r="AG106" i="60"/>
  <c r="AH106" i="60"/>
  <c r="AD107" i="60"/>
  <c r="AG107" i="60"/>
  <c r="AH107" i="60"/>
  <c r="AD108" i="60"/>
  <c r="AG108" i="60"/>
  <c r="AH108" i="60"/>
  <c r="AD109" i="60"/>
  <c r="AG109" i="60"/>
  <c r="AH109" i="60"/>
  <c r="AD110" i="60"/>
  <c r="AG110" i="60"/>
  <c r="AH110" i="60"/>
  <c r="AD111" i="60"/>
  <c r="AG111" i="60"/>
  <c r="AH111" i="60"/>
  <c r="AD112" i="60"/>
  <c r="AG112" i="60"/>
  <c r="AH112" i="60"/>
  <c r="AD113" i="60"/>
  <c r="AG113" i="60"/>
  <c r="AH113" i="60"/>
  <c r="AD114" i="60"/>
  <c r="AG114" i="60"/>
  <c r="AH114" i="60"/>
  <c r="AD115" i="60"/>
  <c r="AG115" i="60"/>
  <c r="AH115" i="60"/>
  <c r="AD116" i="60"/>
  <c r="AD117" i="60"/>
  <c r="AG117" i="60"/>
  <c r="AH117" i="60"/>
  <c r="AD118" i="60"/>
  <c r="AD119" i="60"/>
  <c r="AG119" i="60"/>
  <c r="AH119" i="60"/>
  <c r="AD120" i="60"/>
  <c r="AG120" i="60"/>
  <c r="AH120" i="60"/>
  <c r="AD121" i="60"/>
  <c r="AG121" i="60"/>
  <c r="AH121" i="60"/>
  <c r="AD122" i="60"/>
  <c r="AG122" i="60"/>
  <c r="AH122" i="60"/>
  <c r="AD123" i="60"/>
  <c r="AG123" i="60"/>
  <c r="AH123" i="60"/>
  <c r="AD124" i="60"/>
  <c r="AG124" i="60"/>
  <c r="AH124" i="60"/>
  <c r="AD125" i="60"/>
  <c r="AG125" i="60"/>
  <c r="AH125" i="60"/>
  <c r="AD126" i="60"/>
  <c r="AD127" i="60"/>
  <c r="AG127" i="60"/>
  <c r="AH127" i="60"/>
  <c r="AD128" i="60"/>
  <c r="AG128" i="60"/>
  <c r="AH128" i="60"/>
  <c r="AD129" i="60"/>
  <c r="AG129" i="60"/>
  <c r="AH129" i="60"/>
  <c r="AD130" i="60"/>
  <c r="AG130" i="60"/>
  <c r="AH130" i="60"/>
  <c r="AD131" i="60"/>
  <c r="AD134" i="60"/>
  <c r="AD135" i="60"/>
  <c r="AD137" i="60"/>
  <c r="AG137" i="60"/>
  <c r="AH137" i="60"/>
  <c r="AD138" i="60"/>
  <c r="AG138" i="60"/>
  <c r="AH138" i="60"/>
  <c r="AD139" i="60"/>
  <c r="AG139" i="60"/>
  <c r="AH139" i="60"/>
  <c r="AD140" i="60"/>
  <c r="AG140" i="60"/>
  <c r="AH140" i="60"/>
  <c r="AD141" i="60"/>
  <c r="AD142" i="60"/>
  <c r="AD143" i="60"/>
  <c r="AG143" i="60"/>
  <c r="AH143" i="60"/>
  <c r="AD144" i="60"/>
  <c r="AG144" i="60"/>
  <c r="AH144" i="60"/>
  <c r="AD145" i="60"/>
  <c r="AD146" i="60"/>
  <c r="AG146" i="60"/>
  <c r="AH146" i="60"/>
  <c r="AD147" i="60"/>
  <c r="AD149" i="60"/>
  <c r="AD150" i="60"/>
  <c r="AD153" i="60"/>
  <c r="AG153" i="60"/>
  <c r="AH153" i="60"/>
  <c r="AD154" i="60"/>
  <c r="AD155" i="60"/>
  <c r="AG155" i="60"/>
  <c r="AH155" i="60"/>
  <c r="AD156" i="60"/>
  <c r="AG156" i="60"/>
  <c r="AH156" i="60"/>
  <c r="AD157" i="60"/>
  <c r="AG157" i="60"/>
  <c r="AH157" i="60"/>
  <c r="AD158" i="60"/>
  <c r="AG158" i="60"/>
  <c r="AH158" i="60"/>
  <c r="AD159" i="60"/>
  <c r="AG159" i="60"/>
  <c r="AH159" i="60"/>
  <c r="AD160" i="60"/>
  <c r="AG160" i="60"/>
  <c r="AH160" i="60"/>
  <c r="AD161" i="60"/>
  <c r="AG161" i="60"/>
  <c r="AH161" i="60"/>
  <c r="AD162" i="60"/>
  <c r="AG162" i="60"/>
  <c r="AH162" i="60"/>
  <c r="AD163" i="60"/>
  <c r="AG163" i="60"/>
  <c r="AH163" i="60"/>
  <c r="AD164" i="60"/>
  <c r="AG164" i="60"/>
  <c r="AH164" i="60"/>
  <c r="AD165" i="60"/>
  <c r="AG165" i="60"/>
  <c r="AH165" i="60"/>
  <c r="AD166" i="60"/>
  <c r="AG166" i="60"/>
  <c r="AH166" i="60"/>
  <c r="AD167" i="60"/>
  <c r="AD169" i="60"/>
  <c r="AG169" i="60"/>
  <c r="AH169" i="60"/>
  <c r="AD170" i="60"/>
  <c r="AD173" i="60"/>
  <c r="AG173" i="60"/>
  <c r="AH173" i="60"/>
  <c r="AD174" i="60"/>
  <c r="AG174" i="60"/>
  <c r="AH174" i="60"/>
  <c r="AD175" i="60"/>
  <c r="AD176" i="60"/>
  <c r="AG176" i="60"/>
  <c r="AH176" i="60"/>
  <c r="AD177" i="60"/>
  <c r="AG177" i="60"/>
  <c r="AH177" i="60"/>
  <c r="AD178" i="60"/>
  <c r="AG178" i="60"/>
  <c r="AH178" i="60"/>
  <c r="AD179" i="60"/>
  <c r="AG179" i="60"/>
  <c r="AH179" i="60"/>
  <c r="AD180" i="60"/>
  <c r="AG180" i="60"/>
  <c r="AH180" i="60"/>
  <c r="AD181" i="60"/>
  <c r="AG181" i="60"/>
  <c r="AH181" i="60"/>
  <c r="AD182" i="60"/>
  <c r="AG182" i="60"/>
  <c r="AH182" i="60"/>
  <c r="AD183" i="60"/>
  <c r="AG183" i="60"/>
  <c r="AH183" i="60"/>
  <c r="AD184" i="60"/>
  <c r="AD186" i="60"/>
  <c r="AD189" i="60"/>
  <c r="AD191" i="60"/>
  <c r="AD193" i="60"/>
  <c r="AG193" i="60"/>
  <c r="AH193" i="60"/>
  <c r="AD194" i="60"/>
  <c r="AD195" i="60"/>
  <c r="AD196" i="60"/>
  <c r="AD197" i="60"/>
  <c r="AD198" i="60"/>
  <c r="AG198" i="60"/>
  <c r="AH198" i="60"/>
  <c r="AD199" i="60"/>
  <c r="AG199" i="60"/>
  <c r="AH199" i="60"/>
  <c r="AD200" i="60"/>
  <c r="AD201" i="60"/>
  <c r="AG201" i="60"/>
  <c r="AH201" i="60"/>
  <c r="AD202" i="60"/>
  <c r="AD203" i="60"/>
  <c r="AD204" i="60"/>
  <c r="AD205" i="60"/>
  <c r="AD206" i="60"/>
  <c r="AD207" i="60"/>
  <c r="AD208" i="60"/>
  <c r="AD209" i="60"/>
  <c r="AG209" i="60"/>
  <c r="AH209" i="60"/>
  <c r="AD210" i="60"/>
  <c r="AG210" i="60"/>
  <c r="AH210" i="60"/>
  <c r="AD211" i="60"/>
  <c r="AG211" i="60"/>
  <c r="AH211" i="60"/>
  <c r="AD212" i="60"/>
  <c r="AD213" i="60"/>
  <c r="AG213" i="60"/>
  <c r="AH213" i="60"/>
  <c r="AD214" i="60"/>
  <c r="AG214" i="60"/>
  <c r="AH214" i="60"/>
  <c r="AD215" i="60"/>
  <c r="AG215" i="60"/>
  <c r="AH215" i="60"/>
  <c r="AD216" i="60"/>
  <c r="AG216" i="60"/>
  <c r="AH216" i="60"/>
  <c r="AD217" i="60"/>
  <c r="AG217" i="60"/>
  <c r="AH217" i="60"/>
  <c r="AD218" i="60"/>
  <c r="AG218" i="60"/>
  <c r="AH218" i="60"/>
  <c r="AD219" i="60"/>
  <c r="AG219" i="60"/>
  <c r="AH219" i="60"/>
  <c r="AD220" i="60"/>
  <c r="AG220" i="60"/>
  <c r="AH220" i="60"/>
  <c r="AD221" i="60"/>
  <c r="AG221" i="60"/>
  <c r="AH221" i="60"/>
  <c r="AD222" i="60"/>
  <c r="AG222" i="60"/>
  <c r="AH222" i="60"/>
  <c r="AD223" i="60"/>
  <c r="AG223" i="60"/>
  <c r="AH223" i="60"/>
  <c r="AD224" i="60"/>
  <c r="AG224" i="60"/>
  <c r="AH224" i="60"/>
  <c r="AD225" i="60"/>
  <c r="AG225" i="60"/>
  <c r="AH225" i="60"/>
  <c r="AD226" i="60"/>
  <c r="AG226" i="60"/>
  <c r="AH226" i="60"/>
  <c r="AD227" i="60"/>
  <c r="AG227" i="60"/>
  <c r="AH227" i="60"/>
  <c r="AD228" i="60"/>
  <c r="AD229" i="60"/>
  <c r="AD230" i="60"/>
  <c r="AD231" i="60"/>
  <c r="AD232" i="60"/>
  <c r="AG232" i="60"/>
  <c r="AH232" i="60"/>
  <c r="AD233" i="60"/>
  <c r="AD234" i="60"/>
  <c r="AD235" i="60"/>
  <c r="AG235" i="60"/>
  <c r="AH235" i="60"/>
  <c r="AD236" i="60"/>
  <c r="AG236" i="60"/>
  <c r="AH236" i="60"/>
  <c r="AD237" i="60"/>
  <c r="AG237" i="60"/>
  <c r="AH237" i="60"/>
  <c r="AD238" i="60"/>
  <c r="AG238" i="60"/>
  <c r="AH238" i="60"/>
  <c r="AD239" i="60"/>
  <c r="AG239" i="60"/>
  <c r="AH239" i="60"/>
  <c r="AD240" i="60"/>
  <c r="AD241" i="60"/>
  <c r="AD242" i="60"/>
  <c r="AG242" i="60"/>
  <c r="AH242" i="60"/>
  <c r="AD243" i="60"/>
  <c r="AD247" i="60"/>
  <c r="AG247" i="60"/>
  <c r="AH247" i="60"/>
  <c r="AD248" i="60"/>
  <c r="AG248" i="60"/>
  <c r="AH248" i="60"/>
  <c r="AD249" i="60"/>
  <c r="AG249" i="60"/>
  <c r="AH249" i="60"/>
  <c r="AD250" i="60"/>
  <c r="AG250" i="60"/>
  <c r="AH250" i="60"/>
  <c r="AD251" i="60"/>
  <c r="AD252" i="60"/>
  <c r="AG252" i="60"/>
  <c r="AH252" i="60"/>
  <c r="AD253" i="60"/>
  <c r="AG253" i="60"/>
  <c r="AH253" i="60"/>
  <c r="AD254" i="60"/>
  <c r="AG254" i="60"/>
  <c r="AH254" i="60"/>
  <c r="AD255" i="60"/>
  <c r="AG255" i="60"/>
  <c r="AH255" i="60"/>
  <c r="AD256" i="60"/>
  <c r="AD257" i="60"/>
  <c r="AG257" i="60"/>
  <c r="AH257" i="60"/>
  <c r="AD258" i="60"/>
  <c r="AG258" i="60"/>
  <c r="AH258" i="60"/>
  <c r="AD259" i="60"/>
  <c r="AG259" i="60"/>
  <c r="AH259" i="60"/>
  <c r="AD260" i="60"/>
  <c r="AG260" i="60"/>
  <c r="AH260" i="60"/>
  <c r="AD261" i="60"/>
  <c r="AD262" i="60"/>
  <c r="AG262" i="60"/>
  <c r="AH262" i="60"/>
  <c r="AD263" i="60"/>
  <c r="AG263" i="60"/>
  <c r="AH263" i="60"/>
  <c r="AD264" i="60"/>
  <c r="AG264" i="60"/>
  <c r="AH264" i="60"/>
  <c r="AD265" i="60"/>
  <c r="AG265" i="60"/>
  <c r="AH265" i="60"/>
  <c r="AD266" i="60"/>
  <c r="AG266" i="60"/>
  <c r="AH266" i="60"/>
  <c r="AD267" i="60"/>
  <c r="AG267" i="60"/>
  <c r="AH267" i="60"/>
  <c r="AD268" i="60"/>
  <c r="AG268" i="60"/>
  <c r="AH268" i="60"/>
  <c r="AD269" i="60"/>
  <c r="AG269" i="60"/>
  <c r="AH269" i="60"/>
  <c r="AD270" i="60"/>
  <c r="AG270" i="60"/>
  <c r="AH270" i="60"/>
  <c r="AD271" i="60"/>
  <c r="AG271" i="60"/>
  <c r="AH271" i="60"/>
  <c r="AD272" i="60"/>
  <c r="AG272" i="60"/>
  <c r="AH272" i="60"/>
  <c r="AD273" i="60"/>
  <c r="AG273" i="60"/>
  <c r="AH273" i="60"/>
  <c r="AD274" i="60"/>
  <c r="AG274" i="60"/>
  <c r="AH274" i="60"/>
  <c r="AD275" i="60"/>
  <c r="AG275" i="60"/>
  <c r="AH275" i="60"/>
  <c r="AD276" i="60"/>
  <c r="AG276" i="60"/>
  <c r="AH276" i="60"/>
  <c r="AD277" i="60"/>
  <c r="AD278" i="60"/>
  <c r="AG278" i="60"/>
  <c r="AH278" i="60"/>
  <c r="AD279" i="60"/>
  <c r="AG279" i="60"/>
  <c r="AH279" i="60"/>
  <c r="AD280" i="60"/>
  <c r="AG280" i="60"/>
  <c r="AH280" i="60"/>
  <c r="AD281" i="60"/>
  <c r="AG281" i="60"/>
  <c r="AH281" i="60"/>
  <c r="AD282" i="60"/>
  <c r="AG282" i="60"/>
  <c r="AH282" i="60"/>
  <c r="AD283" i="60"/>
  <c r="AG283" i="60"/>
  <c r="AH283" i="60"/>
  <c r="AD284" i="60"/>
  <c r="AG284" i="60"/>
  <c r="AH284" i="60"/>
  <c r="AD285" i="60"/>
  <c r="AG285" i="60"/>
  <c r="AH285" i="60"/>
  <c r="AD286" i="60"/>
  <c r="AG286" i="60"/>
  <c r="AH286" i="60"/>
  <c r="AD287" i="60"/>
  <c r="AG287" i="60"/>
  <c r="AH287" i="60"/>
  <c r="AD288" i="60"/>
  <c r="AG288" i="60"/>
  <c r="AH288" i="60"/>
  <c r="AD289" i="60"/>
  <c r="AG289" i="60"/>
  <c r="AH289" i="60"/>
  <c r="AD290" i="60"/>
  <c r="AG290" i="60"/>
  <c r="AH290" i="60"/>
  <c r="AD291" i="60"/>
  <c r="AG291" i="60"/>
  <c r="AH291" i="60"/>
  <c r="AD292" i="60"/>
  <c r="AG292" i="60"/>
  <c r="AH292" i="60"/>
  <c r="AD293" i="60"/>
  <c r="AG293" i="60"/>
  <c r="AH293" i="60"/>
  <c r="AD294" i="60"/>
  <c r="AD295" i="60"/>
  <c r="AG295" i="60"/>
  <c r="AH295" i="60"/>
  <c r="AD296" i="60"/>
  <c r="AG296" i="60"/>
  <c r="AH296" i="60"/>
  <c r="AD297" i="60"/>
  <c r="AG297" i="60"/>
  <c r="AH297" i="60"/>
  <c r="AD298" i="60"/>
  <c r="AG298" i="60"/>
  <c r="AH298" i="60"/>
  <c r="AD299" i="60"/>
  <c r="AH299" i="60"/>
  <c r="AD300" i="60"/>
  <c r="AG300" i="60"/>
  <c r="AH300" i="60"/>
  <c r="AD301" i="60"/>
  <c r="AG301" i="60"/>
  <c r="AH301" i="60"/>
  <c r="AD302" i="60"/>
  <c r="AD304" i="60"/>
  <c r="AG304" i="60"/>
  <c r="AH304" i="60"/>
  <c r="AD305" i="60"/>
  <c r="AG305" i="60"/>
  <c r="AH305" i="60"/>
  <c r="AD306" i="60"/>
  <c r="AG306" i="60"/>
  <c r="AH306" i="60"/>
  <c r="AD307" i="60"/>
  <c r="AG307" i="60"/>
  <c r="AH307" i="60"/>
  <c r="AD308" i="60"/>
  <c r="AD309" i="60"/>
  <c r="AD312" i="60"/>
  <c r="AG312" i="60"/>
  <c r="AH312" i="60"/>
  <c r="AD313" i="60"/>
  <c r="AD314" i="60"/>
  <c r="AD315" i="60"/>
  <c r="AD317" i="60"/>
  <c r="AD318" i="60"/>
  <c r="AD319" i="60"/>
  <c r="AD322" i="60"/>
  <c r="AG322" i="60"/>
  <c r="AH322" i="60"/>
  <c r="AD323" i="60"/>
  <c r="AD324" i="60"/>
  <c r="AG324" i="60"/>
  <c r="AH324" i="60"/>
  <c r="AD325" i="60"/>
  <c r="AG325" i="60"/>
  <c r="AH325" i="60"/>
  <c r="AD326" i="60"/>
  <c r="AD327" i="60"/>
  <c r="AG327" i="60"/>
  <c r="AH327" i="60"/>
  <c r="AD328" i="60"/>
  <c r="AD330" i="60"/>
  <c r="AD333" i="60"/>
  <c r="AD334" i="60"/>
  <c r="AG334" i="60"/>
  <c r="AH334" i="60"/>
  <c r="AD335" i="60"/>
  <c r="AD337" i="60"/>
  <c r="AD338" i="60"/>
  <c r="AG338" i="60"/>
  <c r="AH338" i="60"/>
  <c r="AD339" i="60"/>
  <c r="AG339" i="60"/>
  <c r="AH339" i="60"/>
  <c r="AD340" i="60"/>
  <c r="AD341" i="60"/>
  <c r="AG341" i="60"/>
  <c r="AH341" i="60"/>
  <c r="AD342" i="60"/>
  <c r="AD343" i="60"/>
  <c r="AG343" i="60"/>
  <c r="AH343" i="60"/>
  <c r="AD344" i="60"/>
  <c r="AG344" i="60"/>
  <c r="AH344" i="60"/>
  <c r="AD345" i="60"/>
  <c r="AG345" i="60"/>
  <c r="AH345" i="60"/>
  <c r="AD346" i="60"/>
  <c r="AG346" i="60"/>
  <c r="AH346" i="60"/>
  <c r="AD2" i="60"/>
  <c r="AG2" i="60"/>
  <c r="AH2" i="60"/>
  <c r="E347" i="60"/>
  <c r="E346" i="60"/>
  <c r="E345" i="60"/>
  <c r="E344" i="60"/>
  <c r="E343" i="60"/>
  <c r="E342" i="60"/>
  <c r="E341" i="60"/>
  <c r="E340" i="60"/>
  <c r="E339" i="60"/>
  <c r="E338" i="60"/>
  <c r="E337" i="60"/>
  <c r="E335" i="60"/>
  <c r="E334" i="60"/>
  <c r="E333" i="60"/>
  <c r="E330" i="60"/>
  <c r="E328" i="60"/>
  <c r="E327" i="60"/>
  <c r="E326" i="60"/>
  <c r="E325" i="60"/>
  <c r="E324" i="60"/>
  <c r="E323" i="60"/>
  <c r="E322" i="60"/>
  <c r="E319" i="60"/>
  <c r="E318" i="60"/>
  <c r="E317" i="60"/>
  <c r="E315" i="60"/>
  <c r="E314" i="60"/>
  <c r="E313" i="60"/>
  <c r="E312" i="60"/>
  <c r="E309" i="60"/>
  <c r="E308" i="60"/>
  <c r="E307" i="60"/>
  <c r="E306" i="60"/>
  <c r="E305" i="60"/>
  <c r="E304" i="60"/>
  <c r="E302" i="60"/>
  <c r="E301" i="60"/>
  <c r="E300" i="60"/>
  <c r="E299" i="60"/>
  <c r="E298" i="60"/>
  <c r="E297" i="60"/>
  <c r="E296" i="60"/>
  <c r="E295" i="60"/>
  <c r="E294" i="60"/>
  <c r="E293" i="60"/>
  <c r="E292" i="60"/>
  <c r="E291" i="60"/>
  <c r="E290" i="60"/>
  <c r="E289" i="60"/>
  <c r="E288" i="60"/>
  <c r="E287" i="60"/>
  <c r="E286" i="60"/>
  <c r="E285" i="60"/>
  <c r="E284" i="60"/>
  <c r="E283" i="60"/>
  <c r="E282" i="60"/>
  <c r="E281" i="60"/>
  <c r="E280" i="60"/>
  <c r="E279" i="60"/>
  <c r="E278" i="60"/>
  <c r="E277" i="60"/>
  <c r="E276" i="60"/>
  <c r="E275" i="60"/>
  <c r="E274" i="60"/>
  <c r="E273" i="60"/>
  <c r="E272" i="60"/>
  <c r="E271" i="60"/>
  <c r="E270" i="60"/>
  <c r="E269" i="60"/>
  <c r="E268" i="60"/>
  <c r="E267" i="60"/>
  <c r="E266" i="60"/>
  <c r="E265" i="60"/>
  <c r="E264" i="60"/>
  <c r="E263" i="60"/>
  <c r="E262" i="60"/>
  <c r="E261" i="60"/>
  <c r="E260" i="60"/>
  <c r="E259" i="60"/>
  <c r="E258" i="60"/>
  <c r="E257" i="60"/>
  <c r="E256" i="60"/>
  <c r="E255" i="60"/>
  <c r="E254" i="60"/>
  <c r="E253" i="60"/>
  <c r="E252" i="60"/>
  <c r="E251" i="60"/>
  <c r="E250" i="60"/>
  <c r="E249" i="60"/>
  <c r="E248" i="60"/>
  <c r="E247" i="60"/>
  <c r="E243" i="60"/>
  <c r="E242" i="60"/>
  <c r="E241" i="60"/>
  <c r="E240" i="60"/>
  <c r="E239" i="60"/>
  <c r="E238" i="60"/>
  <c r="E237" i="60"/>
  <c r="E236" i="60"/>
  <c r="E235" i="60"/>
  <c r="E234" i="60"/>
  <c r="E233" i="60"/>
  <c r="E232" i="60"/>
  <c r="E231" i="60"/>
  <c r="E230" i="60"/>
  <c r="E229" i="60"/>
  <c r="E228" i="60"/>
  <c r="E227" i="60"/>
  <c r="E226" i="60"/>
  <c r="E225" i="60"/>
  <c r="E224" i="60"/>
  <c r="E223" i="60"/>
  <c r="E222" i="60"/>
  <c r="E221" i="60"/>
  <c r="E220" i="60"/>
  <c r="E219" i="60"/>
  <c r="E218" i="60"/>
  <c r="E217" i="60"/>
  <c r="E216" i="60"/>
  <c r="E215" i="60"/>
  <c r="E214" i="60"/>
  <c r="E213" i="60"/>
  <c r="E212" i="60"/>
  <c r="E211" i="60"/>
  <c r="E210" i="60"/>
  <c r="E209" i="60"/>
  <c r="E208" i="60"/>
  <c r="E207" i="60"/>
  <c r="E206" i="60"/>
  <c r="E205" i="60"/>
  <c r="E204" i="60"/>
  <c r="E203" i="60"/>
  <c r="E202" i="60"/>
  <c r="E201" i="60"/>
  <c r="E200" i="60"/>
  <c r="E199" i="60"/>
  <c r="E198" i="60"/>
  <c r="E197" i="60"/>
  <c r="E196" i="60"/>
  <c r="E195" i="60"/>
  <c r="E194" i="60"/>
  <c r="E193" i="60"/>
  <c r="E191" i="60"/>
  <c r="E189" i="60"/>
  <c r="E186" i="60"/>
  <c r="E184" i="60"/>
  <c r="E183" i="60"/>
  <c r="E182" i="60"/>
  <c r="E181" i="60"/>
  <c r="E180" i="60"/>
  <c r="E179" i="60"/>
  <c r="E178" i="60"/>
  <c r="E177" i="60"/>
  <c r="E176" i="60"/>
  <c r="E175" i="60"/>
  <c r="E174" i="60"/>
  <c r="E173" i="60"/>
  <c r="E170" i="60"/>
  <c r="E169" i="60"/>
  <c r="E167" i="60"/>
  <c r="E166" i="60"/>
  <c r="E165" i="60"/>
  <c r="E164" i="60"/>
  <c r="E163" i="60"/>
  <c r="E162" i="60"/>
  <c r="E161" i="60"/>
  <c r="E160" i="60"/>
  <c r="E159" i="60"/>
  <c r="E158" i="60"/>
  <c r="E157" i="60"/>
  <c r="E156" i="60"/>
  <c r="E155" i="60"/>
  <c r="E154" i="60"/>
  <c r="E153" i="60"/>
  <c r="E150" i="60"/>
  <c r="E149" i="60"/>
  <c r="E147" i="60"/>
  <c r="E146" i="60"/>
  <c r="E145" i="60"/>
  <c r="E144" i="60"/>
  <c r="E143" i="60"/>
  <c r="E142" i="60"/>
  <c r="E141" i="60"/>
  <c r="E140" i="60"/>
  <c r="E139" i="60"/>
  <c r="E138" i="60"/>
  <c r="E137" i="60"/>
  <c r="E135" i="60"/>
  <c r="E134" i="60"/>
  <c r="E131" i="60"/>
  <c r="E130" i="60"/>
  <c r="E129" i="60"/>
  <c r="E128" i="60"/>
  <c r="E127" i="60"/>
  <c r="E126" i="60"/>
  <c r="E125" i="60"/>
  <c r="E124" i="60"/>
  <c r="E123" i="60"/>
  <c r="E122" i="60"/>
  <c r="E121" i="60"/>
  <c r="E120" i="60"/>
  <c r="E119" i="60"/>
  <c r="E118" i="60"/>
  <c r="E117" i="60"/>
  <c r="E116" i="60"/>
  <c r="E115" i="60"/>
  <c r="E114" i="60"/>
  <c r="E113" i="60"/>
  <c r="E112" i="60"/>
  <c r="E111" i="60"/>
  <c r="E110" i="60"/>
  <c r="E109" i="60"/>
  <c r="E108" i="60"/>
  <c r="E107" i="60"/>
  <c r="E106" i="60"/>
  <c r="E105" i="60"/>
  <c r="E104" i="60"/>
  <c r="E103" i="60"/>
  <c r="E102" i="60"/>
  <c r="E101" i="60"/>
  <c r="E100" i="60"/>
  <c r="E99" i="60"/>
  <c r="E98" i="60"/>
  <c r="E97" i="60"/>
  <c r="E96" i="60"/>
  <c r="E94" i="60"/>
  <c r="E93" i="60"/>
  <c r="E92" i="60"/>
  <c r="E91" i="60"/>
  <c r="E90" i="60"/>
  <c r="E89" i="60"/>
  <c r="E88" i="60"/>
  <c r="E86" i="60"/>
  <c r="E85" i="60"/>
  <c r="E84" i="60"/>
  <c r="E83" i="60"/>
  <c r="E82" i="60"/>
  <c r="E81" i="60"/>
  <c r="E80" i="60"/>
  <c r="E79" i="60"/>
  <c r="E78" i="60"/>
  <c r="E77" i="60"/>
  <c r="E76" i="60"/>
  <c r="E75" i="60"/>
  <c r="E74" i="60"/>
  <c r="E73" i="60"/>
  <c r="E72" i="60"/>
  <c r="E71" i="60"/>
  <c r="E70" i="60"/>
  <c r="E69" i="60"/>
  <c r="E68" i="60"/>
  <c r="E65" i="60"/>
  <c r="E64" i="60"/>
  <c r="E63" i="60"/>
  <c r="E61" i="60"/>
  <c r="E59" i="60"/>
  <c r="E58" i="60"/>
  <c r="E56" i="60"/>
  <c r="E55" i="60"/>
  <c r="E54" i="60"/>
  <c r="E53" i="60"/>
  <c r="E52" i="60"/>
  <c r="E51" i="60"/>
  <c r="E50" i="60"/>
  <c r="E49" i="60"/>
  <c r="E48" i="60"/>
  <c r="E47" i="60"/>
  <c r="E46" i="60"/>
  <c r="E45" i="60"/>
  <c r="E44" i="60"/>
  <c r="E43" i="60"/>
  <c r="E42" i="60"/>
  <c r="E41" i="60"/>
  <c r="E40" i="60"/>
  <c r="E38" i="60"/>
  <c r="E37" i="60"/>
  <c r="E35" i="60"/>
  <c r="E34" i="60"/>
  <c r="E33" i="60"/>
  <c r="E32" i="60"/>
  <c r="E31" i="60"/>
  <c r="E30" i="60"/>
  <c r="E29" i="60"/>
  <c r="E27" i="60"/>
  <c r="E26" i="60"/>
  <c r="E25" i="60"/>
  <c r="E24" i="60"/>
  <c r="E23" i="60"/>
  <c r="E22" i="60"/>
  <c r="E21" i="60"/>
  <c r="E20" i="60"/>
  <c r="E19" i="60"/>
  <c r="E18" i="60"/>
  <c r="E17" i="60"/>
  <c r="E16" i="60"/>
  <c r="E15" i="60"/>
  <c r="E14" i="60"/>
  <c r="E13" i="60"/>
  <c r="E12" i="60"/>
  <c r="E11" i="60"/>
  <c r="E10" i="60"/>
  <c r="E9" i="60"/>
  <c r="E8" i="60"/>
  <c r="E7" i="60"/>
  <c r="E6" i="60"/>
  <c r="E5" i="60"/>
  <c r="E4" i="60"/>
  <c r="E3" i="60"/>
  <c r="E2" i="60"/>
  <c r="L49" i="59" l="1"/>
  <c r="C49" i="59"/>
  <c r="AF330" i="60"/>
  <c r="AH330" i="60" s="1"/>
  <c r="AF331" i="60"/>
  <c r="AH331" i="60" s="1"/>
  <c r="AF332" i="60"/>
  <c r="AH332" i="60" s="1"/>
  <c r="AE189" i="60"/>
  <c r="AG189" i="60" s="1"/>
  <c r="AE190" i="60"/>
  <c r="AG190" i="60" s="1"/>
  <c r="AE184" i="60"/>
  <c r="AG184" i="60" s="1"/>
  <c r="AE185" i="60"/>
  <c r="AG185" i="60" s="1"/>
  <c r="AE170" i="60"/>
  <c r="AG170" i="60" s="1"/>
  <c r="AE171" i="60"/>
  <c r="AG171" i="60" s="1"/>
  <c r="AE172" i="60"/>
  <c r="AG172" i="60" s="1"/>
  <c r="AE167" i="60"/>
  <c r="AG167" i="60" s="1"/>
  <c r="AE168" i="60"/>
  <c r="AG168" i="60" s="1"/>
  <c r="AE150" i="60"/>
  <c r="AG150" i="60" s="1"/>
  <c r="AE151" i="60"/>
  <c r="AG151" i="60" s="1"/>
  <c r="AE152" i="60"/>
  <c r="AG152" i="60" s="1"/>
  <c r="AE94" i="60"/>
  <c r="AG94" i="60" s="1"/>
  <c r="AE95" i="60"/>
  <c r="AG95" i="60" s="1"/>
  <c r="AJ302" i="60"/>
  <c r="AJ303" i="60"/>
  <c r="AJ309" i="60"/>
  <c r="AJ310" i="60"/>
  <c r="AJ311" i="60"/>
  <c r="AJ315" i="60"/>
  <c r="AJ316" i="60"/>
  <c r="AJ328" i="60"/>
  <c r="AJ329" i="60"/>
  <c r="AJ335" i="60"/>
  <c r="AJ336" i="60"/>
  <c r="AJ191" i="60"/>
  <c r="AJ192" i="60"/>
  <c r="AJ186" i="60"/>
  <c r="AJ188" i="60"/>
  <c r="AJ187" i="60"/>
  <c r="AJ86" i="60"/>
  <c r="AJ87" i="60"/>
  <c r="AJ38" i="60"/>
  <c r="AJ39" i="60"/>
  <c r="AJ35" i="60"/>
  <c r="AJ36" i="60"/>
  <c r="AE319" i="60"/>
  <c r="AG319" i="60" s="1"/>
  <c r="AE320" i="60"/>
  <c r="AG320" i="60" s="1"/>
  <c r="AE321" i="60"/>
  <c r="AG321" i="60" s="1"/>
  <c r="AE330" i="60"/>
  <c r="AG330" i="60" s="1"/>
  <c r="AE331" i="60"/>
  <c r="AG331" i="60" s="1"/>
  <c r="AE332" i="60"/>
  <c r="AG332" i="60" s="1"/>
  <c r="AJ189" i="60"/>
  <c r="AJ190" i="60"/>
  <c r="AJ184" i="60"/>
  <c r="AJ185" i="60"/>
  <c r="AJ170" i="60"/>
  <c r="AJ172" i="60"/>
  <c r="AJ171" i="60"/>
  <c r="AJ167" i="60"/>
  <c r="AJ168" i="60"/>
  <c r="AJ150" i="60"/>
  <c r="AJ152" i="60"/>
  <c r="AJ151" i="60"/>
  <c r="AJ94" i="60"/>
  <c r="AJ95" i="60"/>
  <c r="AE302" i="60"/>
  <c r="AG302" i="60" s="1"/>
  <c r="AE303" i="60"/>
  <c r="AG303" i="60" s="1"/>
  <c r="AE309" i="60"/>
  <c r="AG309" i="60" s="1"/>
  <c r="AE311" i="60"/>
  <c r="AG311" i="60" s="1"/>
  <c r="AE310" i="60"/>
  <c r="AG310" i="60" s="1"/>
  <c r="AE315" i="60"/>
  <c r="AG315" i="60" s="1"/>
  <c r="AE316" i="60"/>
  <c r="AG316" i="60" s="1"/>
  <c r="AE328" i="60"/>
  <c r="AG328" i="60" s="1"/>
  <c r="AE329" i="60"/>
  <c r="AG329" i="60" s="1"/>
  <c r="AE335" i="60"/>
  <c r="AG335" i="60" s="1"/>
  <c r="AE336" i="60"/>
  <c r="AG336" i="60" s="1"/>
  <c r="AI191" i="60"/>
  <c r="AI192" i="60"/>
  <c r="AI186" i="60"/>
  <c r="AI187" i="60"/>
  <c r="AI188" i="60"/>
  <c r="AI86" i="60"/>
  <c r="AI87" i="60"/>
  <c r="AF191" i="60"/>
  <c r="AH191" i="60" s="1"/>
  <c r="AF192" i="60"/>
  <c r="AH192" i="60" s="1"/>
  <c r="AF186" i="60"/>
  <c r="AH186" i="60" s="1"/>
  <c r="AF188" i="60"/>
  <c r="AH188" i="60" s="1"/>
  <c r="AF187" i="60"/>
  <c r="AH187" i="60" s="1"/>
  <c r="AF86" i="60"/>
  <c r="AH86" i="60" s="1"/>
  <c r="AF87" i="60"/>
  <c r="AH87" i="60" s="1"/>
  <c r="AF38" i="60"/>
  <c r="AH38" i="60" s="1"/>
  <c r="AF39" i="60"/>
  <c r="AH39" i="60" s="1"/>
  <c r="AF35" i="60"/>
  <c r="AH35" i="60" s="1"/>
  <c r="AF36" i="60"/>
  <c r="AH36" i="60" s="1"/>
  <c r="AI319" i="60"/>
  <c r="AI321" i="60"/>
  <c r="AI320" i="60"/>
  <c r="AE86" i="60"/>
  <c r="AG86" i="60" s="1"/>
  <c r="AE87" i="60"/>
  <c r="AG87" i="60" s="1"/>
  <c r="AE38" i="60"/>
  <c r="AG38" i="60" s="1"/>
  <c r="AE39" i="60"/>
  <c r="AG39" i="60" s="1"/>
  <c r="AE35" i="60"/>
  <c r="AG35" i="60" s="1"/>
  <c r="AE36" i="60"/>
  <c r="AG36" i="60" s="1"/>
  <c r="AI189" i="60"/>
  <c r="AI190" i="60"/>
  <c r="AI184" i="60"/>
  <c r="AI185" i="60"/>
  <c r="AI170" i="60"/>
  <c r="AI172" i="60"/>
  <c r="AI171" i="60"/>
  <c r="AI167" i="60"/>
  <c r="AI168" i="60"/>
  <c r="AI150" i="60"/>
  <c r="AI151" i="60"/>
  <c r="AI152" i="60"/>
  <c r="AI94" i="60"/>
  <c r="AI95" i="60"/>
  <c r="AF302" i="60"/>
  <c r="AH302" i="60" s="1"/>
  <c r="AF303" i="60"/>
  <c r="AH303" i="60" s="1"/>
  <c r="AF309" i="60"/>
  <c r="AH309" i="60" s="1"/>
  <c r="AF310" i="60"/>
  <c r="AH310" i="60" s="1"/>
  <c r="AF311" i="60"/>
  <c r="AH311" i="60" s="1"/>
  <c r="AF315" i="60"/>
  <c r="AH315" i="60" s="1"/>
  <c r="AF316" i="60"/>
  <c r="AH316" i="60" s="1"/>
  <c r="AF328" i="60"/>
  <c r="AH328" i="60" s="1"/>
  <c r="AF329" i="60"/>
  <c r="AH329" i="60" s="1"/>
  <c r="AF335" i="60"/>
  <c r="AH335" i="60" s="1"/>
  <c r="AF336" i="60"/>
  <c r="AH336" i="60" s="1"/>
  <c r="AI38" i="60"/>
  <c r="AI39" i="60"/>
  <c r="AI35" i="60"/>
  <c r="AI36" i="60"/>
  <c r="AF319" i="60"/>
  <c r="AH319" i="60" s="1"/>
  <c r="AF321" i="60"/>
  <c r="AH321" i="60" s="1"/>
  <c r="AF320" i="60"/>
  <c r="AH320" i="60" s="1"/>
  <c r="AI330" i="60"/>
  <c r="AI332" i="60"/>
  <c r="AI331" i="60"/>
  <c r="AE191" i="60"/>
  <c r="AG191" i="60" s="1"/>
  <c r="AE192" i="60"/>
  <c r="AG192" i="60" s="1"/>
  <c r="AE186" i="60"/>
  <c r="AG186" i="60" s="1"/>
  <c r="AE187" i="60"/>
  <c r="AG187" i="60" s="1"/>
  <c r="AE188" i="60"/>
  <c r="AG188" i="60" s="1"/>
  <c r="AJ319" i="60"/>
  <c r="AJ320" i="60"/>
  <c r="AJ321" i="60"/>
  <c r="AJ330" i="60"/>
  <c r="AJ331" i="60"/>
  <c r="AJ332" i="60"/>
  <c r="AF189" i="60"/>
  <c r="AH189" i="60" s="1"/>
  <c r="AF190" i="60"/>
  <c r="AH190" i="60" s="1"/>
  <c r="AF184" i="60"/>
  <c r="AH184" i="60" s="1"/>
  <c r="AF185" i="60"/>
  <c r="AH185" i="60" s="1"/>
  <c r="AF170" i="60"/>
  <c r="AH170" i="60" s="1"/>
  <c r="AF171" i="60"/>
  <c r="AH171" i="60" s="1"/>
  <c r="AF172" i="60"/>
  <c r="AH172" i="60" s="1"/>
  <c r="AF167" i="60"/>
  <c r="AH167" i="60" s="1"/>
  <c r="AF168" i="60"/>
  <c r="AH168" i="60" s="1"/>
  <c r="AF150" i="60"/>
  <c r="AH150" i="60" s="1"/>
  <c r="AF151" i="60"/>
  <c r="AH151" i="60" s="1"/>
  <c r="AF152" i="60"/>
  <c r="AH152" i="60" s="1"/>
  <c r="AF94" i="60"/>
  <c r="AH94" i="60" s="1"/>
  <c r="AF95" i="60"/>
  <c r="AH95" i="60" s="1"/>
  <c r="AI302" i="60"/>
  <c r="AI303" i="60"/>
  <c r="AI309" i="60"/>
  <c r="AI310" i="60"/>
  <c r="AI311" i="60"/>
  <c r="AI315" i="60"/>
  <c r="AI316" i="60"/>
  <c r="AI328" i="60"/>
  <c r="AI329" i="60"/>
  <c r="AI335" i="60"/>
  <c r="AI336" i="60"/>
  <c r="AJ65" i="60"/>
  <c r="AJ66" i="60"/>
  <c r="AJ67" i="60"/>
  <c r="AJ59" i="60"/>
  <c r="AJ60" i="60"/>
  <c r="AI147" i="60"/>
  <c r="AI148" i="60"/>
  <c r="AI131" i="60"/>
  <c r="AI132" i="60"/>
  <c r="AI65" i="60"/>
  <c r="AI66" i="60"/>
  <c r="AI67" i="60"/>
  <c r="AI59" i="60"/>
  <c r="AI60" i="60"/>
  <c r="AF147" i="60"/>
  <c r="AH147" i="60" s="1"/>
  <c r="AF148" i="60"/>
  <c r="AH148" i="60" s="1"/>
  <c r="AF131" i="60"/>
  <c r="AH131" i="60" s="1"/>
  <c r="AF132" i="60"/>
  <c r="AH132" i="60" s="1"/>
  <c r="AF65" i="60"/>
  <c r="AH65" i="60" s="1"/>
  <c r="AF66" i="60"/>
  <c r="AH66" i="60" s="1"/>
  <c r="AF67" i="60"/>
  <c r="AH67" i="60" s="1"/>
  <c r="AF59" i="60"/>
  <c r="AH59" i="60" s="1"/>
  <c r="AF60" i="60"/>
  <c r="AH60" i="60" s="1"/>
  <c r="AF56" i="60"/>
  <c r="AH56" i="60" s="1"/>
  <c r="AF57" i="60"/>
  <c r="AH57" i="60" s="1"/>
  <c r="AJ56" i="60"/>
  <c r="AJ57" i="60"/>
  <c r="AI56" i="60"/>
  <c r="AI57" i="60"/>
  <c r="AE147" i="60"/>
  <c r="AG147" i="60" s="1"/>
  <c r="AE148" i="60"/>
  <c r="AG148" i="60" s="1"/>
  <c r="AE131" i="60"/>
  <c r="AG131" i="60" s="1"/>
  <c r="AE132" i="60"/>
  <c r="AG132" i="60" s="1"/>
  <c r="AE65" i="60"/>
  <c r="AG65" i="60" s="1"/>
  <c r="AE66" i="60"/>
  <c r="AG66" i="60" s="1"/>
  <c r="AE67" i="60"/>
  <c r="AG67" i="60" s="1"/>
  <c r="AE59" i="60"/>
  <c r="AG59" i="60" s="1"/>
  <c r="AE60" i="60"/>
  <c r="AE56" i="60"/>
  <c r="AG56" i="60" s="1"/>
  <c r="AE57" i="60"/>
  <c r="AG57" i="60" s="1"/>
  <c r="AJ135" i="60"/>
  <c r="AJ136" i="60"/>
  <c r="AJ61" i="60"/>
  <c r="AJ62" i="60"/>
  <c r="AI135" i="60"/>
  <c r="AI136" i="60"/>
  <c r="AI61" i="60"/>
  <c r="AI62" i="60"/>
  <c r="AJ147" i="60"/>
  <c r="AJ148" i="60"/>
  <c r="AJ131" i="60"/>
  <c r="AJ132" i="60"/>
  <c r="AF135" i="60"/>
  <c r="AH135" i="60" s="1"/>
  <c r="AF136" i="60"/>
  <c r="AH136" i="60" s="1"/>
  <c r="AF61" i="60"/>
  <c r="AH61" i="60" s="1"/>
  <c r="AF62" i="60"/>
  <c r="AH62" i="60" s="1"/>
  <c r="AE135" i="60"/>
  <c r="AG135" i="60" s="1"/>
  <c r="AE136" i="60"/>
  <c r="AG136" i="60" s="1"/>
  <c r="AE61" i="60"/>
  <c r="AG61" i="60" s="1"/>
  <c r="AE62" i="60"/>
  <c r="AG62" i="60" s="1"/>
  <c r="AJ204" i="60"/>
  <c r="AJ205" i="60"/>
  <c r="AJ208" i="60"/>
  <c r="AJ207" i="60"/>
  <c r="AE228" i="60"/>
  <c r="AG228" i="60" s="1"/>
  <c r="AE229" i="60"/>
  <c r="AG229" i="60" s="1"/>
  <c r="AE207" i="60"/>
  <c r="AG207" i="60" s="1"/>
  <c r="AE208" i="60"/>
  <c r="AG208" i="60" s="1"/>
  <c r="AE205" i="60"/>
  <c r="AG205" i="60" s="1"/>
  <c r="AF229" i="60"/>
  <c r="AH229" i="60" s="1"/>
  <c r="AJ228" i="60"/>
  <c r="AJ229" i="60"/>
  <c r="AF208" i="60"/>
  <c r="AH208" i="60" s="1"/>
  <c r="AF207" i="60"/>
  <c r="AH207" i="60" s="1"/>
  <c r="AF205" i="60"/>
  <c r="AH205" i="60" s="1"/>
  <c r="AI228" i="60"/>
  <c r="AI229" i="60"/>
  <c r="AI204" i="60"/>
  <c r="AI205" i="60"/>
  <c r="AI208" i="60"/>
  <c r="AI207" i="60"/>
  <c r="AD3" i="29"/>
  <c r="AE3" i="29"/>
  <c r="AF3" i="29"/>
  <c r="AG3" i="29"/>
  <c r="AH3" i="29"/>
  <c r="AI3" i="29"/>
  <c r="AJ3" i="29"/>
  <c r="AD4" i="29"/>
  <c r="AE4" i="29"/>
  <c r="AG4" i="29" s="1"/>
  <c r="AF4" i="29"/>
  <c r="AH4" i="29" s="1"/>
  <c r="AI4" i="29"/>
  <c r="AJ4" i="29"/>
  <c r="AD5" i="29"/>
  <c r="AE5" i="29"/>
  <c r="AF5" i="29"/>
  <c r="AG5" i="29"/>
  <c r="AH5" i="29"/>
  <c r="AI5" i="29"/>
  <c r="AJ5" i="29"/>
  <c r="AD6" i="29"/>
  <c r="AE6" i="29"/>
  <c r="AF6" i="29"/>
  <c r="AG6" i="29"/>
  <c r="AH6" i="29"/>
  <c r="AI6" i="29"/>
  <c r="AJ6" i="29"/>
  <c r="AD7" i="29"/>
  <c r="AE7" i="29"/>
  <c r="AF7" i="29"/>
  <c r="AG7" i="29"/>
  <c r="AH7" i="29"/>
  <c r="AI7" i="29"/>
  <c r="AJ7" i="29"/>
  <c r="AD8" i="29"/>
  <c r="AE8" i="29"/>
  <c r="AF8" i="29"/>
  <c r="AG8" i="29"/>
  <c r="AH8" i="29"/>
  <c r="AI8" i="29"/>
  <c r="AJ8" i="29"/>
  <c r="AD9" i="29"/>
  <c r="AE9" i="29"/>
  <c r="AF9" i="29"/>
  <c r="AG9" i="29"/>
  <c r="AH9" i="29"/>
  <c r="AI9" i="29"/>
  <c r="AJ9" i="29"/>
  <c r="AD10" i="29"/>
  <c r="AE10" i="29"/>
  <c r="AF10" i="29"/>
  <c r="AG10" i="29"/>
  <c r="AH10" i="29"/>
  <c r="AI10" i="29"/>
  <c r="AJ10" i="29"/>
  <c r="AD11" i="29"/>
  <c r="AE11" i="29"/>
  <c r="AF11" i="29"/>
  <c r="AG11" i="29"/>
  <c r="AH11" i="29"/>
  <c r="AI11" i="29"/>
  <c r="AJ11" i="29"/>
  <c r="AD12" i="29"/>
  <c r="AE12" i="29"/>
  <c r="AG12" i="29" s="1"/>
  <c r="AF12" i="29"/>
  <c r="AH12" i="29" s="1"/>
  <c r="AI12" i="29"/>
  <c r="AJ12" i="29"/>
  <c r="AD13" i="29"/>
  <c r="AE13" i="29"/>
  <c r="AF13" i="29"/>
  <c r="AG13" i="29"/>
  <c r="AH13" i="29"/>
  <c r="AI13" i="29"/>
  <c r="AJ13" i="29"/>
  <c r="AD14" i="29"/>
  <c r="AE14" i="29"/>
  <c r="AF14" i="29"/>
  <c r="AG14" i="29"/>
  <c r="AH14" i="29"/>
  <c r="AI14" i="29"/>
  <c r="AJ14" i="29"/>
  <c r="AD15" i="29"/>
  <c r="AE15" i="29"/>
  <c r="AF15" i="29"/>
  <c r="AG15" i="29"/>
  <c r="AH15" i="29"/>
  <c r="AI15" i="29"/>
  <c r="AJ15" i="29"/>
  <c r="AD16" i="29"/>
  <c r="AE16" i="29"/>
  <c r="AF16" i="29"/>
  <c r="AG16" i="29"/>
  <c r="AH16" i="29"/>
  <c r="AI16" i="29"/>
  <c r="AJ16" i="29"/>
  <c r="AD17" i="29"/>
  <c r="AE17" i="29"/>
  <c r="AF17" i="29"/>
  <c r="AG17" i="29"/>
  <c r="AH17" i="29"/>
  <c r="AI17" i="29"/>
  <c r="AJ17" i="29"/>
  <c r="AD18" i="29"/>
  <c r="AE18" i="29"/>
  <c r="AF18" i="29"/>
  <c r="AG18" i="29"/>
  <c r="AH18" i="29"/>
  <c r="AI18" i="29"/>
  <c r="AJ18" i="29"/>
  <c r="AD19" i="29"/>
  <c r="AE19" i="29"/>
  <c r="AF19" i="29"/>
  <c r="AG19" i="29"/>
  <c r="AH19" i="29"/>
  <c r="AI19" i="29"/>
  <c r="AJ19" i="29"/>
  <c r="AD20" i="29"/>
  <c r="AE20" i="29"/>
  <c r="AF20" i="29"/>
  <c r="AG20" i="29"/>
  <c r="AH20" i="29"/>
  <c r="AI20" i="29"/>
  <c r="AJ20" i="29"/>
  <c r="AD21" i="29"/>
  <c r="AE21" i="29"/>
  <c r="AF21" i="29"/>
  <c r="AG21" i="29"/>
  <c r="AH21" i="29"/>
  <c r="AI21" i="29"/>
  <c r="AJ21" i="29"/>
  <c r="AD22" i="29"/>
  <c r="AE22" i="29"/>
  <c r="AF22" i="29"/>
  <c r="AG22" i="29"/>
  <c r="AH22" i="29"/>
  <c r="AI22" i="29"/>
  <c r="AJ22" i="29"/>
  <c r="AD23" i="29"/>
  <c r="AE23" i="29"/>
  <c r="AF23" i="29"/>
  <c r="AG23" i="29"/>
  <c r="AH23" i="29"/>
  <c r="AI23" i="29"/>
  <c r="AJ23" i="29"/>
  <c r="AD24" i="29"/>
  <c r="AE24" i="29"/>
  <c r="AF24" i="29"/>
  <c r="AG24" i="29"/>
  <c r="AH24" i="29"/>
  <c r="AI24" i="29"/>
  <c r="AJ24" i="29"/>
  <c r="AD25" i="29"/>
  <c r="AE25" i="29"/>
  <c r="AF25" i="29"/>
  <c r="AG25" i="29"/>
  <c r="AH25" i="29"/>
  <c r="AI25" i="29"/>
  <c r="AJ25" i="29"/>
  <c r="AD26" i="29"/>
  <c r="AE26" i="29"/>
  <c r="AF26" i="29"/>
  <c r="AG26" i="29"/>
  <c r="AH26" i="29"/>
  <c r="AI26" i="29"/>
  <c r="AJ26" i="29"/>
  <c r="AD27" i="29"/>
  <c r="AE27" i="29"/>
  <c r="AG27" i="29" s="1"/>
  <c r="AF27" i="29"/>
  <c r="AH27" i="29" s="1"/>
  <c r="AI27" i="29"/>
  <c r="AJ27" i="29"/>
  <c r="AD28" i="29"/>
  <c r="AE28" i="29"/>
  <c r="AF28" i="29"/>
  <c r="AG28" i="29"/>
  <c r="AH28" i="29"/>
  <c r="AI28" i="29"/>
  <c r="AJ28" i="29"/>
  <c r="AD29" i="29"/>
  <c r="AE29" i="29"/>
  <c r="AG29" i="29" s="1"/>
  <c r="AF29" i="29"/>
  <c r="AH29" i="29" s="1"/>
  <c r="AI29" i="29"/>
  <c r="AJ29" i="29"/>
  <c r="AD30" i="29"/>
  <c r="AE30" i="29"/>
  <c r="AG30" i="29" s="1"/>
  <c r="AF30" i="29"/>
  <c r="AH30" i="29" s="1"/>
  <c r="AI30" i="29"/>
  <c r="AJ30" i="29"/>
  <c r="AD31" i="29"/>
  <c r="AE31" i="29"/>
  <c r="AG31" i="29" s="1"/>
  <c r="AF31" i="29"/>
  <c r="AH31" i="29" s="1"/>
  <c r="AI31" i="29"/>
  <c r="AJ31" i="29"/>
  <c r="AD32" i="29"/>
  <c r="AE32" i="29"/>
  <c r="AG32" i="29" s="1"/>
  <c r="AF32" i="29"/>
  <c r="AH32" i="29" s="1"/>
  <c r="AI32" i="29"/>
  <c r="AJ32" i="29"/>
  <c r="AD33" i="29"/>
  <c r="AE33" i="29"/>
  <c r="AG33" i="29" s="1"/>
  <c r="AF33" i="29"/>
  <c r="AH33" i="29" s="1"/>
  <c r="AI33" i="29"/>
  <c r="AJ33" i="29"/>
  <c r="AD34" i="29"/>
  <c r="AE34" i="29"/>
  <c r="AG34" i="29" s="1"/>
  <c r="AF34" i="29"/>
  <c r="AH34" i="29" s="1"/>
  <c r="AI34" i="29"/>
  <c r="AJ34" i="29"/>
  <c r="AD35" i="29"/>
  <c r="AE35" i="29"/>
  <c r="AG35" i="29" s="1"/>
  <c r="AF35" i="29"/>
  <c r="AH35" i="29" s="1"/>
  <c r="AI35" i="29"/>
  <c r="AJ35" i="29"/>
  <c r="AD36" i="29"/>
  <c r="AE36" i="29"/>
  <c r="AG36" i="29" s="1"/>
  <c r="AF36" i="29"/>
  <c r="AH36" i="29" s="1"/>
  <c r="AI36" i="29"/>
  <c r="AJ36" i="29"/>
  <c r="AD37" i="29"/>
  <c r="AE37" i="29"/>
  <c r="AF37" i="29"/>
  <c r="AG37" i="29"/>
  <c r="AH37" i="29"/>
  <c r="AI37" i="29"/>
  <c r="AJ37" i="29"/>
  <c r="AD38" i="29"/>
  <c r="AE38" i="29"/>
  <c r="AF38" i="29"/>
  <c r="AG38" i="29"/>
  <c r="AH38" i="29"/>
  <c r="AI38" i="29"/>
  <c r="AJ38" i="29"/>
  <c r="AD39" i="29"/>
  <c r="AE39" i="29"/>
  <c r="AF39" i="29"/>
  <c r="AG39" i="29"/>
  <c r="AH39" i="29"/>
  <c r="AI39" i="29"/>
  <c r="AJ39" i="29"/>
  <c r="AD40" i="29"/>
  <c r="AE40" i="29"/>
  <c r="AG40" i="29" s="1"/>
  <c r="AF40" i="29"/>
  <c r="AH40" i="29" s="1"/>
  <c r="AI40" i="29"/>
  <c r="AJ40" i="29"/>
  <c r="AD41" i="29"/>
  <c r="AE41" i="29"/>
  <c r="AF41" i="29"/>
  <c r="AG41" i="29"/>
  <c r="AH41" i="29"/>
  <c r="AI41" i="29"/>
  <c r="AJ41" i="29"/>
  <c r="AD42" i="29"/>
  <c r="AE42" i="29"/>
  <c r="AG42" i="29" s="1"/>
  <c r="AF42" i="29"/>
  <c r="AH42" i="29" s="1"/>
  <c r="AI42" i="29"/>
  <c r="AJ42" i="29"/>
  <c r="AD43" i="29"/>
  <c r="AE43" i="29"/>
  <c r="AF43" i="29"/>
  <c r="AG43" i="29"/>
  <c r="AH43" i="29"/>
  <c r="AI43" i="29"/>
  <c r="AJ43" i="29"/>
  <c r="AD44" i="29"/>
  <c r="AE44" i="29"/>
  <c r="AF44" i="29"/>
  <c r="AG44" i="29"/>
  <c r="AH44" i="29"/>
  <c r="AI44" i="29"/>
  <c r="AJ44" i="29"/>
  <c r="AD45" i="29"/>
  <c r="AE45" i="29"/>
  <c r="AF45" i="29"/>
  <c r="AG45" i="29"/>
  <c r="AH45" i="29"/>
  <c r="AI45" i="29"/>
  <c r="AJ45" i="29"/>
  <c r="AD46" i="29"/>
  <c r="AE46" i="29"/>
  <c r="AF46" i="29"/>
  <c r="AG46" i="29"/>
  <c r="AH46" i="29"/>
  <c r="AI46" i="29"/>
  <c r="AJ46" i="29"/>
  <c r="AD47" i="29"/>
  <c r="AE47" i="29"/>
  <c r="AG47" i="29" s="1"/>
  <c r="AF47" i="29"/>
  <c r="AH47" i="29" s="1"/>
  <c r="AI47" i="29"/>
  <c r="AJ47" i="29"/>
  <c r="AD48" i="29"/>
  <c r="AE48" i="29"/>
  <c r="AF48" i="29"/>
  <c r="AG48" i="29"/>
  <c r="AH48" i="29"/>
  <c r="AI48" i="29"/>
  <c r="AJ48" i="29"/>
  <c r="AD49" i="29"/>
  <c r="AE49" i="29"/>
  <c r="AF49" i="29"/>
  <c r="AG49" i="29"/>
  <c r="AH49" i="29"/>
  <c r="AI49" i="29"/>
  <c r="AJ49" i="29"/>
  <c r="AD50" i="29"/>
  <c r="AE50" i="29"/>
  <c r="AF50" i="29"/>
  <c r="AG50" i="29"/>
  <c r="AH50" i="29"/>
  <c r="AI50" i="29"/>
  <c r="AJ50" i="29"/>
  <c r="AD51" i="29"/>
  <c r="AE51" i="29"/>
  <c r="AF51" i="29"/>
  <c r="AG51" i="29"/>
  <c r="AH51" i="29"/>
  <c r="AI51" i="29"/>
  <c r="AJ51" i="29"/>
  <c r="AD52" i="29"/>
  <c r="AE52" i="29"/>
  <c r="AG52" i="29" s="1"/>
  <c r="AF52" i="29"/>
  <c r="AH52" i="29" s="1"/>
  <c r="AI52" i="29"/>
  <c r="AJ52" i="29"/>
  <c r="AD53" i="29"/>
  <c r="AE53" i="29"/>
  <c r="AG53" i="29" s="1"/>
  <c r="AF53" i="29"/>
  <c r="AH53" i="29" s="1"/>
  <c r="AI53" i="29"/>
  <c r="AJ53" i="29"/>
  <c r="AD55" i="29"/>
  <c r="AE55" i="29"/>
  <c r="AG55" i="29" s="1"/>
  <c r="AF55" i="29"/>
  <c r="AH55" i="29" s="1"/>
  <c r="AI55" i="29"/>
  <c r="AJ55" i="29"/>
  <c r="AD56" i="29"/>
  <c r="AE56" i="29"/>
  <c r="AG56" i="29" s="1"/>
  <c r="AF56" i="29"/>
  <c r="AH56" i="29" s="1"/>
  <c r="AI56" i="29"/>
  <c r="AJ56" i="29"/>
  <c r="AD58" i="29"/>
  <c r="AE58" i="29"/>
  <c r="AG58" i="29" s="1"/>
  <c r="AF58" i="29"/>
  <c r="AH58" i="29" s="1"/>
  <c r="AI58" i="29"/>
  <c r="AJ58" i="29"/>
  <c r="AD60" i="29"/>
  <c r="AE60" i="29"/>
  <c r="AF60" i="29"/>
  <c r="AG60" i="29"/>
  <c r="AH60" i="29"/>
  <c r="AI60" i="29"/>
  <c r="AJ60" i="29"/>
  <c r="AD61" i="29"/>
  <c r="AE61" i="29"/>
  <c r="AF61" i="29"/>
  <c r="AG61" i="29"/>
  <c r="AH61" i="29"/>
  <c r="AI61" i="29"/>
  <c r="AJ61" i="29"/>
  <c r="AD62" i="29"/>
  <c r="AE62" i="29"/>
  <c r="AF62" i="29"/>
  <c r="AG62" i="29"/>
  <c r="AH62" i="29"/>
  <c r="AI62" i="29"/>
  <c r="AJ62" i="29"/>
  <c r="AD63" i="29"/>
  <c r="AE63" i="29"/>
  <c r="AF63" i="29"/>
  <c r="AG63" i="29"/>
  <c r="AH63" i="29"/>
  <c r="AI63" i="29"/>
  <c r="AJ63" i="29"/>
  <c r="AD64" i="29"/>
  <c r="AE64" i="29"/>
  <c r="AF64" i="29"/>
  <c r="AG64" i="29"/>
  <c r="AH64" i="29"/>
  <c r="AI64" i="29"/>
  <c r="AJ64" i="29"/>
  <c r="AD65" i="29"/>
  <c r="AE65" i="29"/>
  <c r="AF65" i="29"/>
  <c r="AG65" i="29"/>
  <c r="AH65" i="29"/>
  <c r="AI65" i="29"/>
  <c r="AJ65" i="29"/>
  <c r="AD66" i="29"/>
  <c r="AE66" i="29"/>
  <c r="AF66" i="29"/>
  <c r="AG66" i="29"/>
  <c r="AH66" i="29"/>
  <c r="AI66" i="29"/>
  <c r="AJ66" i="29"/>
  <c r="AD67" i="29"/>
  <c r="AE67" i="29"/>
  <c r="AG67" i="29" s="1"/>
  <c r="AF67" i="29"/>
  <c r="AH67" i="29" s="1"/>
  <c r="AI67" i="29"/>
  <c r="AJ67" i="29"/>
  <c r="AD68" i="29"/>
  <c r="AE68" i="29"/>
  <c r="AG68" i="29" s="1"/>
  <c r="AF68" i="29"/>
  <c r="AH68" i="29" s="1"/>
  <c r="AI68" i="29"/>
  <c r="AJ68" i="29"/>
  <c r="AD69" i="29"/>
  <c r="AE69" i="29"/>
  <c r="AG69" i="29" s="1"/>
  <c r="AF69" i="29"/>
  <c r="AH69" i="29" s="1"/>
  <c r="AI69" i="29"/>
  <c r="AJ69" i="29"/>
  <c r="AD70" i="29"/>
  <c r="AE70" i="29"/>
  <c r="AF70" i="29"/>
  <c r="AG70" i="29"/>
  <c r="AH70" i="29"/>
  <c r="AI70" i="29"/>
  <c r="AJ70" i="29"/>
  <c r="AD71" i="29"/>
  <c r="AE71" i="29"/>
  <c r="AF71" i="29"/>
  <c r="AG71" i="29"/>
  <c r="AH71" i="29"/>
  <c r="AI71" i="29"/>
  <c r="AJ71" i="29"/>
  <c r="AD72" i="29"/>
  <c r="AE72" i="29"/>
  <c r="AF72" i="29"/>
  <c r="AG72" i="29"/>
  <c r="AH72" i="29"/>
  <c r="AI72" i="29"/>
  <c r="AJ72" i="29"/>
  <c r="AD73" i="29"/>
  <c r="AE73" i="29"/>
  <c r="AF73" i="29"/>
  <c r="AG73" i="29"/>
  <c r="AH73" i="29"/>
  <c r="AI73" i="29"/>
  <c r="AJ73" i="29"/>
  <c r="AD74" i="29"/>
  <c r="AE74" i="29"/>
  <c r="AG74" i="29" s="1"/>
  <c r="AF74" i="29"/>
  <c r="AH74" i="29" s="1"/>
  <c r="AI74" i="29"/>
  <c r="AJ74" i="29"/>
  <c r="AD75" i="29"/>
  <c r="AE75" i="29"/>
  <c r="AG75" i="29" s="1"/>
  <c r="AF75" i="29"/>
  <c r="AH75" i="29" s="1"/>
  <c r="AI75" i="29"/>
  <c r="AJ75" i="29"/>
  <c r="AD76" i="29"/>
  <c r="AE76" i="29"/>
  <c r="AF76" i="29"/>
  <c r="AG76" i="29"/>
  <c r="AH76" i="29"/>
  <c r="AI76" i="29"/>
  <c r="AJ76" i="29"/>
  <c r="AD77" i="29"/>
  <c r="AE77" i="29"/>
  <c r="AG77" i="29" s="1"/>
  <c r="AF77" i="29"/>
  <c r="AH77" i="29" s="1"/>
  <c r="AI77" i="29"/>
  <c r="AJ77" i="29"/>
  <c r="AD78" i="29"/>
  <c r="AE78" i="29"/>
  <c r="AG78" i="29" s="1"/>
  <c r="AF78" i="29"/>
  <c r="AH78" i="29" s="1"/>
  <c r="AI78" i="29"/>
  <c r="AJ78" i="29"/>
  <c r="AD79" i="29"/>
  <c r="AE79" i="29"/>
  <c r="AG79" i="29" s="1"/>
  <c r="AF79" i="29"/>
  <c r="AH79" i="29" s="1"/>
  <c r="AI79" i="29"/>
  <c r="AJ79" i="29"/>
  <c r="AD80" i="29"/>
  <c r="AE80" i="29"/>
  <c r="AF80" i="29"/>
  <c r="AG80" i="29"/>
  <c r="AH80" i="29"/>
  <c r="AI80" i="29"/>
  <c r="AJ80" i="29"/>
  <c r="AD81" i="29"/>
  <c r="AE81" i="29"/>
  <c r="AF81" i="29"/>
  <c r="AG81" i="29"/>
  <c r="AH81" i="29"/>
  <c r="AI81" i="29"/>
  <c r="AJ81" i="29"/>
  <c r="AD82" i="29"/>
  <c r="AE82" i="29"/>
  <c r="AG82" i="29" s="1"/>
  <c r="AF82" i="29"/>
  <c r="AH82" i="29" s="1"/>
  <c r="AI82" i="29"/>
  <c r="AJ82" i="29"/>
  <c r="AD83" i="29"/>
  <c r="AE83" i="29"/>
  <c r="AF83" i="29"/>
  <c r="AG83" i="29"/>
  <c r="AH83" i="29"/>
  <c r="AI83" i="29"/>
  <c r="AJ83" i="29"/>
  <c r="AD84" i="29"/>
  <c r="AE84" i="29"/>
  <c r="AG84" i="29" s="1"/>
  <c r="AF84" i="29"/>
  <c r="AH84" i="29" s="1"/>
  <c r="AI84" i="29"/>
  <c r="AJ84" i="29"/>
  <c r="AD85" i="29"/>
  <c r="AE85" i="29"/>
  <c r="AG85" i="29" s="1"/>
  <c r="AF85" i="29"/>
  <c r="AH85" i="29" s="1"/>
  <c r="AI85" i="29"/>
  <c r="AJ85" i="29"/>
  <c r="AD86" i="29"/>
  <c r="AE86" i="29"/>
  <c r="AF86" i="29"/>
  <c r="AG86" i="29"/>
  <c r="AH86" i="29"/>
  <c r="AI86" i="29"/>
  <c r="AJ86" i="29"/>
  <c r="AD87" i="29"/>
  <c r="AE87" i="29"/>
  <c r="AG87" i="29" s="1"/>
  <c r="AF87" i="29"/>
  <c r="AH87" i="29" s="1"/>
  <c r="AI87" i="29"/>
  <c r="AJ87" i="29"/>
  <c r="AD88" i="29"/>
  <c r="AE88" i="29"/>
  <c r="AF88" i="29"/>
  <c r="AG88" i="29"/>
  <c r="AH88" i="29"/>
  <c r="AI88" i="29"/>
  <c r="AJ88" i="29"/>
  <c r="AD89" i="29"/>
  <c r="AE89" i="29"/>
  <c r="AF89" i="29"/>
  <c r="AG89" i="29"/>
  <c r="AH89" i="29"/>
  <c r="AI89" i="29"/>
  <c r="AJ89" i="29"/>
  <c r="AD90" i="29"/>
  <c r="AE90" i="29"/>
  <c r="AG90" i="29" s="1"/>
  <c r="AF90" i="29"/>
  <c r="AH90" i="29" s="1"/>
  <c r="AI90" i="29"/>
  <c r="AJ90" i="29"/>
  <c r="AD91" i="29"/>
  <c r="AE91" i="29"/>
  <c r="AG91" i="29" s="1"/>
  <c r="AF91" i="29"/>
  <c r="AH91" i="29" s="1"/>
  <c r="AI91" i="29"/>
  <c r="AJ91" i="29"/>
  <c r="AD92" i="29"/>
  <c r="AE92" i="29"/>
  <c r="AG92" i="29" s="1"/>
  <c r="AF92" i="29"/>
  <c r="AH92" i="29" s="1"/>
  <c r="AI92" i="29"/>
  <c r="AJ92" i="29"/>
  <c r="AD93" i="29"/>
  <c r="AE93" i="29"/>
  <c r="AF93" i="29"/>
  <c r="AG93" i="29"/>
  <c r="AH93" i="29"/>
  <c r="AI93" i="29"/>
  <c r="AJ93" i="29"/>
  <c r="AD94" i="29"/>
  <c r="AE94" i="29"/>
  <c r="AG94" i="29" s="1"/>
  <c r="AF94" i="29"/>
  <c r="AH94" i="29" s="1"/>
  <c r="AI94" i="29"/>
  <c r="AJ94" i="29"/>
  <c r="AD95" i="29"/>
  <c r="AE95" i="29"/>
  <c r="AF95" i="29"/>
  <c r="AG95" i="29"/>
  <c r="AH95" i="29"/>
  <c r="AI95" i="29"/>
  <c r="AJ95" i="29"/>
  <c r="AD96" i="29"/>
  <c r="AE96" i="29"/>
  <c r="AG96" i="29" s="1"/>
  <c r="AF96" i="29"/>
  <c r="AH96" i="29" s="1"/>
  <c r="AI96" i="29"/>
  <c r="AJ96" i="29"/>
  <c r="AD97" i="29"/>
  <c r="AE97" i="29"/>
  <c r="AG97" i="29" s="1"/>
  <c r="AF97" i="29"/>
  <c r="AH97" i="29" s="1"/>
  <c r="AI97" i="29"/>
  <c r="AJ97" i="29"/>
  <c r="AD98" i="29"/>
  <c r="AE98" i="29"/>
  <c r="AF98" i="29"/>
  <c r="AG98" i="29"/>
  <c r="AH98" i="29"/>
  <c r="AI98" i="29"/>
  <c r="AJ98" i="29"/>
  <c r="AD99" i="29"/>
  <c r="AE99" i="29"/>
  <c r="AG99" i="29" s="1"/>
  <c r="AF99" i="29"/>
  <c r="AH99" i="29" s="1"/>
  <c r="AI99" i="29"/>
  <c r="AJ99" i="29"/>
  <c r="AD100" i="29"/>
  <c r="AE100" i="29"/>
  <c r="AG100" i="29" s="1"/>
  <c r="AF100" i="29"/>
  <c r="AH100" i="29" s="1"/>
  <c r="AI100" i="29"/>
  <c r="AJ100" i="29"/>
  <c r="AD101" i="29"/>
  <c r="AE101" i="29"/>
  <c r="AF101" i="29"/>
  <c r="AG101" i="29"/>
  <c r="AH101" i="29"/>
  <c r="AI101" i="29"/>
  <c r="AJ101" i="29"/>
  <c r="AD102" i="29"/>
  <c r="AE102" i="29"/>
  <c r="AF102" i="29"/>
  <c r="AG102" i="29"/>
  <c r="AH102" i="29"/>
  <c r="AI102" i="29"/>
  <c r="AJ102" i="29"/>
  <c r="AD103" i="29"/>
  <c r="AE103" i="29"/>
  <c r="AG103" i="29" s="1"/>
  <c r="AF103" i="29"/>
  <c r="AH103" i="29" s="1"/>
  <c r="AI103" i="29"/>
  <c r="AJ103" i="29"/>
  <c r="AD104" i="29"/>
  <c r="AE104" i="29"/>
  <c r="AF104" i="29"/>
  <c r="AG104" i="29"/>
  <c r="AH104" i="29"/>
  <c r="AI104" i="29"/>
  <c r="AJ104" i="29"/>
  <c r="AD105" i="29"/>
  <c r="AE105" i="29"/>
  <c r="AF105" i="29"/>
  <c r="AG105" i="29"/>
  <c r="AH105" i="29"/>
  <c r="AI105" i="29"/>
  <c r="AJ105" i="29"/>
  <c r="AD106" i="29"/>
  <c r="AE106" i="29"/>
  <c r="AF106" i="29"/>
  <c r="AG106" i="29"/>
  <c r="AH106" i="29"/>
  <c r="AI106" i="29"/>
  <c r="AJ106" i="29"/>
  <c r="AD107" i="29"/>
  <c r="AE107" i="29"/>
  <c r="AF107" i="29"/>
  <c r="AG107" i="29"/>
  <c r="AH107" i="29"/>
  <c r="AI107" i="29"/>
  <c r="AJ107" i="29"/>
  <c r="AD108" i="29"/>
  <c r="AE108" i="29"/>
  <c r="AF108" i="29"/>
  <c r="AG108" i="29"/>
  <c r="AH108" i="29"/>
  <c r="AI108" i="29"/>
  <c r="AJ108" i="29"/>
  <c r="AD109" i="29"/>
  <c r="AE109" i="29"/>
  <c r="AF109" i="29"/>
  <c r="AG109" i="29"/>
  <c r="AH109" i="29"/>
  <c r="AI109" i="29"/>
  <c r="AJ109" i="29"/>
  <c r="AD110" i="29"/>
  <c r="AE110" i="29"/>
  <c r="AF110" i="29"/>
  <c r="AG110" i="29"/>
  <c r="AH110" i="29"/>
  <c r="AI110" i="29"/>
  <c r="AJ110" i="29"/>
  <c r="AD111" i="29"/>
  <c r="AE111" i="29"/>
  <c r="AF111" i="29"/>
  <c r="AG111" i="29"/>
  <c r="AH111" i="29"/>
  <c r="AI111" i="29"/>
  <c r="AJ111" i="29"/>
  <c r="AD112" i="29"/>
  <c r="AE112" i="29"/>
  <c r="AF112" i="29"/>
  <c r="AG112" i="29"/>
  <c r="AH112" i="29"/>
  <c r="AI112" i="29"/>
  <c r="AJ112" i="29"/>
  <c r="AD113" i="29"/>
  <c r="AE113" i="29"/>
  <c r="AF113" i="29"/>
  <c r="AG113" i="29"/>
  <c r="AH113" i="29"/>
  <c r="AI113" i="29"/>
  <c r="AJ113" i="29"/>
  <c r="AD114" i="29"/>
  <c r="AE114" i="29"/>
  <c r="AF114" i="29"/>
  <c r="AG114" i="29"/>
  <c r="AH114" i="29"/>
  <c r="AI114" i="29"/>
  <c r="AJ114" i="29"/>
  <c r="AD115" i="29"/>
  <c r="AE115" i="29"/>
  <c r="AF115" i="29"/>
  <c r="AG115" i="29"/>
  <c r="AH115" i="29"/>
  <c r="AI115" i="29"/>
  <c r="AJ115" i="29"/>
  <c r="AD116" i="29"/>
  <c r="AE116" i="29"/>
  <c r="AG116" i="29" s="1"/>
  <c r="AF116" i="29"/>
  <c r="AH116" i="29" s="1"/>
  <c r="AI116" i="29"/>
  <c r="AJ116" i="29"/>
  <c r="AD117" i="29"/>
  <c r="AE117" i="29"/>
  <c r="AF117" i="29"/>
  <c r="AG117" i="29"/>
  <c r="AH117" i="29"/>
  <c r="AI117" i="29"/>
  <c r="AJ117" i="29"/>
  <c r="AD118" i="29"/>
  <c r="AE118" i="29"/>
  <c r="AF118" i="29"/>
  <c r="AG118" i="29"/>
  <c r="AH118" i="29"/>
  <c r="AI118" i="29"/>
  <c r="AJ118" i="29"/>
  <c r="AD119" i="29"/>
  <c r="AE119" i="29"/>
  <c r="AG119" i="29" s="1"/>
  <c r="AF119" i="29"/>
  <c r="AH119" i="29" s="1"/>
  <c r="AI119" i="29"/>
  <c r="AJ119" i="29"/>
  <c r="AD120" i="29"/>
  <c r="AE120" i="29"/>
  <c r="AG120" i="29" s="1"/>
  <c r="AF120" i="29"/>
  <c r="AH120" i="29" s="1"/>
  <c r="AI120" i="29"/>
  <c r="AJ120" i="29"/>
  <c r="AD121" i="29"/>
  <c r="AE121" i="29"/>
  <c r="AG121" i="29" s="1"/>
  <c r="AF121" i="29"/>
  <c r="AH121" i="29" s="1"/>
  <c r="AI121" i="29"/>
  <c r="AJ121" i="29"/>
  <c r="AD122" i="29"/>
  <c r="AE122" i="29"/>
  <c r="AG122" i="29" s="1"/>
  <c r="AF122" i="29"/>
  <c r="AH122" i="29" s="1"/>
  <c r="AI122" i="29"/>
  <c r="AJ122" i="29"/>
  <c r="AD123" i="29"/>
  <c r="AE123" i="29"/>
  <c r="AG123" i="29" s="1"/>
  <c r="AF123" i="29"/>
  <c r="AH123" i="29" s="1"/>
  <c r="AI123" i="29"/>
  <c r="AJ123" i="29"/>
  <c r="AD124" i="29"/>
  <c r="AE124" i="29"/>
  <c r="AG124" i="29" s="1"/>
  <c r="AF124" i="29"/>
  <c r="AH124" i="29" s="1"/>
  <c r="AI124" i="29"/>
  <c r="AJ124" i="29"/>
  <c r="AD125" i="29"/>
  <c r="AE125" i="29"/>
  <c r="AG125" i="29" s="1"/>
  <c r="AF125" i="29"/>
  <c r="AH125" i="29" s="1"/>
  <c r="AI125" i="29"/>
  <c r="AJ125" i="29"/>
  <c r="AD126" i="29"/>
  <c r="AE126" i="29"/>
  <c r="AF126" i="29"/>
  <c r="AG126" i="29"/>
  <c r="AH126" i="29"/>
  <c r="AI126" i="29"/>
  <c r="AJ126" i="29"/>
  <c r="AD127" i="29"/>
  <c r="AE127" i="29"/>
  <c r="AG127" i="29" s="1"/>
  <c r="AF127" i="29"/>
  <c r="AH127" i="29" s="1"/>
  <c r="AI127" i="29"/>
  <c r="AJ127" i="29"/>
  <c r="AD128" i="29"/>
  <c r="AE128" i="29"/>
  <c r="AF128" i="29"/>
  <c r="AG128" i="29"/>
  <c r="AH128" i="29"/>
  <c r="AI128" i="29"/>
  <c r="AJ128" i="29"/>
  <c r="AD129" i="29"/>
  <c r="AE129" i="29"/>
  <c r="AG129" i="29" s="1"/>
  <c r="AF129" i="29"/>
  <c r="AH129" i="29" s="1"/>
  <c r="AI129" i="29"/>
  <c r="AJ129" i="29"/>
  <c r="AD130" i="29"/>
  <c r="AE130" i="29"/>
  <c r="AG130" i="29" s="1"/>
  <c r="AF130" i="29"/>
  <c r="AH130" i="29" s="1"/>
  <c r="AI130" i="29"/>
  <c r="AJ130" i="29"/>
  <c r="AD131" i="29"/>
  <c r="AE131" i="29"/>
  <c r="AG131" i="29" s="1"/>
  <c r="AF131" i="29"/>
  <c r="AH131" i="29" s="1"/>
  <c r="AI131" i="29"/>
  <c r="AJ131" i="29"/>
  <c r="AD132" i="29"/>
  <c r="AE132" i="29"/>
  <c r="AF132" i="29"/>
  <c r="AG132" i="29"/>
  <c r="AH132" i="29"/>
  <c r="AI132" i="29"/>
  <c r="AJ132" i="29"/>
  <c r="AD133" i="29"/>
  <c r="AE133" i="29"/>
  <c r="AG133" i="29" s="1"/>
  <c r="AF133" i="29"/>
  <c r="AH133" i="29" s="1"/>
  <c r="AI133" i="29"/>
  <c r="AJ133" i="29"/>
  <c r="AD134" i="29"/>
  <c r="AE134" i="29"/>
  <c r="AF134" i="29"/>
  <c r="AG134" i="29"/>
  <c r="AH134" i="29"/>
  <c r="AI134" i="29"/>
  <c r="AJ134" i="29"/>
  <c r="AD135" i="29"/>
  <c r="AE135" i="29"/>
  <c r="AG135" i="29" s="1"/>
  <c r="AF135" i="29"/>
  <c r="AH135" i="29" s="1"/>
  <c r="AI135" i="29"/>
  <c r="AJ135" i="29"/>
  <c r="AD136" i="29"/>
  <c r="AE136" i="29"/>
  <c r="AF136" i="29"/>
  <c r="AG136" i="29"/>
  <c r="AH136" i="29"/>
  <c r="AI136" i="29"/>
  <c r="AJ136" i="29"/>
  <c r="AD137" i="29"/>
  <c r="AE137" i="29"/>
  <c r="AF137" i="29"/>
  <c r="AG137" i="29"/>
  <c r="AH137" i="29"/>
  <c r="AI137" i="29"/>
  <c r="AJ137" i="29"/>
  <c r="AD138" i="29"/>
  <c r="AE138" i="29"/>
  <c r="AF138" i="29"/>
  <c r="AG138" i="29"/>
  <c r="AH138" i="29"/>
  <c r="AI138" i="29"/>
  <c r="AJ138" i="29"/>
  <c r="AD139" i="29"/>
  <c r="AE139" i="29"/>
  <c r="AF139" i="29"/>
  <c r="AG139" i="29"/>
  <c r="AH139" i="29"/>
  <c r="AI139" i="29"/>
  <c r="AJ139" i="29"/>
  <c r="AD140" i="29"/>
  <c r="AE140" i="29"/>
  <c r="AF140" i="29"/>
  <c r="AG140" i="29"/>
  <c r="AH140" i="29"/>
  <c r="AI140" i="29"/>
  <c r="AJ140" i="29"/>
  <c r="AD141" i="29"/>
  <c r="AE141" i="29"/>
  <c r="AG141" i="29" s="1"/>
  <c r="AF141" i="29"/>
  <c r="AH141" i="29" s="1"/>
  <c r="AI141" i="29"/>
  <c r="AJ141" i="29"/>
  <c r="AD142" i="29"/>
  <c r="AE142" i="29"/>
  <c r="AG142" i="29" s="1"/>
  <c r="AF142" i="29"/>
  <c r="AH142" i="29" s="1"/>
  <c r="AI142" i="29"/>
  <c r="AJ142" i="29"/>
  <c r="AD143" i="29"/>
  <c r="AE143" i="29"/>
  <c r="AF143" i="29"/>
  <c r="AG143" i="29"/>
  <c r="AH143" i="29"/>
  <c r="AI143" i="29"/>
  <c r="AJ143" i="29"/>
  <c r="AD144" i="29"/>
  <c r="AE144" i="29"/>
  <c r="AF144" i="29"/>
  <c r="AG144" i="29"/>
  <c r="AH144" i="29"/>
  <c r="AI144" i="29"/>
  <c r="AJ144" i="29"/>
  <c r="AD145" i="29"/>
  <c r="AE145" i="29"/>
  <c r="AG145" i="29" s="1"/>
  <c r="AF145" i="29"/>
  <c r="AH145" i="29" s="1"/>
  <c r="AI145" i="29"/>
  <c r="AJ145" i="29"/>
  <c r="AD146" i="29"/>
  <c r="AE146" i="29"/>
  <c r="AF146" i="29"/>
  <c r="AG146" i="29"/>
  <c r="AH146" i="29"/>
  <c r="AI146" i="29"/>
  <c r="AJ146" i="29"/>
  <c r="AD147" i="29"/>
  <c r="AE147" i="29"/>
  <c r="AF147" i="29"/>
  <c r="AG147" i="29"/>
  <c r="AH147" i="29"/>
  <c r="AI147" i="29"/>
  <c r="AJ147" i="29"/>
  <c r="AD148" i="29"/>
  <c r="AE148" i="29"/>
  <c r="AF148" i="29"/>
  <c r="AG148" i="29"/>
  <c r="AH148" i="29"/>
  <c r="AI148" i="29"/>
  <c r="AJ148" i="29"/>
  <c r="AD149" i="29"/>
  <c r="AE149" i="29"/>
  <c r="AF149" i="29"/>
  <c r="AG149" i="29"/>
  <c r="AH149" i="29"/>
  <c r="AI149" i="29"/>
  <c r="AJ149" i="29"/>
  <c r="AD150" i="29"/>
  <c r="AE150" i="29"/>
  <c r="AG150" i="29" s="1"/>
  <c r="AF150" i="29"/>
  <c r="AH150" i="29" s="1"/>
  <c r="AI150" i="29"/>
  <c r="AJ150" i="29"/>
  <c r="AD151" i="29"/>
  <c r="AE151" i="29"/>
  <c r="AF151" i="29"/>
  <c r="AG151" i="29"/>
  <c r="AH151" i="29"/>
  <c r="AI151" i="29"/>
  <c r="AJ151" i="29"/>
  <c r="AD152" i="29"/>
  <c r="AE152" i="29"/>
  <c r="AF152" i="29"/>
  <c r="AG152" i="29"/>
  <c r="AH152" i="29"/>
  <c r="AI152" i="29"/>
  <c r="AJ152" i="29"/>
  <c r="AD153" i="29"/>
  <c r="AE153" i="29"/>
  <c r="AF153" i="29"/>
  <c r="AG153" i="29"/>
  <c r="AH153" i="29"/>
  <c r="AI153" i="29"/>
  <c r="AJ153" i="29"/>
  <c r="AD154" i="29"/>
  <c r="AE154" i="29"/>
  <c r="AF154" i="29"/>
  <c r="AG154" i="29"/>
  <c r="AH154" i="29"/>
  <c r="AI154" i="29"/>
  <c r="AJ154" i="29"/>
  <c r="AD155" i="29"/>
  <c r="AE155" i="29"/>
  <c r="AF155" i="29"/>
  <c r="AG155" i="29"/>
  <c r="AH155" i="29"/>
  <c r="AI155" i="29"/>
  <c r="AJ155" i="29"/>
  <c r="AD156" i="29"/>
  <c r="AE156" i="29"/>
  <c r="AF156" i="29"/>
  <c r="AG156" i="29"/>
  <c r="AH156" i="29"/>
  <c r="AI156" i="29"/>
  <c r="AJ156" i="29"/>
  <c r="AD157" i="29"/>
  <c r="AE157" i="29"/>
  <c r="AF157" i="29"/>
  <c r="AG157" i="29"/>
  <c r="AH157" i="29"/>
  <c r="AI157" i="29"/>
  <c r="AJ157" i="29"/>
  <c r="AD158" i="29"/>
  <c r="AE158" i="29"/>
  <c r="AF158" i="29"/>
  <c r="AG158" i="29"/>
  <c r="AH158" i="29"/>
  <c r="AI158" i="29"/>
  <c r="AJ158" i="29"/>
  <c r="AD159" i="29"/>
  <c r="AE159" i="29"/>
  <c r="AF159" i="29"/>
  <c r="AG159" i="29"/>
  <c r="AH159" i="29"/>
  <c r="AI159" i="29"/>
  <c r="AJ159" i="29"/>
  <c r="AD160" i="29"/>
  <c r="AE160" i="29"/>
  <c r="AF160" i="29"/>
  <c r="AG160" i="29"/>
  <c r="AH160" i="29"/>
  <c r="AI160" i="29"/>
  <c r="AJ160" i="29"/>
  <c r="AD161" i="29"/>
  <c r="AE161" i="29"/>
  <c r="AG161" i="29" s="1"/>
  <c r="AF161" i="29"/>
  <c r="AH161" i="29" s="1"/>
  <c r="AI161" i="29"/>
  <c r="AJ161" i="29"/>
  <c r="AD162" i="29"/>
  <c r="AE162" i="29"/>
  <c r="AF162" i="29"/>
  <c r="AG162" i="29"/>
  <c r="AH162" i="29"/>
  <c r="AI162" i="29"/>
  <c r="AJ162" i="29"/>
  <c r="AD163" i="29"/>
  <c r="AE163" i="29"/>
  <c r="AF163" i="29"/>
  <c r="AG163" i="29"/>
  <c r="AH163" i="29"/>
  <c r="AI163" i="29"/>
  <c r="AJ163" i="29"/>
  <c r="AD164" i="29"/>
  <c r="AE164" i="29"/>
  <c r="AF164" i="29"/>
  <c r="AG164" i="29"/>
  <c r="AH164" i="29"/>
  <c r="AI164" i="29"/>
  <c r="AJ164" i="29"/>
  <c r="AD165" i="29"/>
  <c r="AE165" i="29"/>
  <c r="AF165" i="29"/>
  <c r="AG165" i="29"/>
  <c r="AH165" i="29"/>
  <c r="AI165" i="29"/>
  <c r="AJ165" i="29"/>
  <c r="AD166" i="29"/>
  <c r="AE166" i="29"/>
  <c r="AF166" i="29"/>
  <c r="AG166" i="29"/>
  <c r="AH166" i="29"/>
  <c r="AI166" i="29"/>
  <c r="AJ166" i="29"/>
  <c r="AD167" i="29"/>
  <c r="AE167" i="29"/>
  <c r="AF167" i="29"/>
  <c r="AG167" i="29"/>
  <c r="AH167" i="29"/>
  <c r="AI167" i="29"/>
  <c r="AJ167" i="29"/>
  <c r="AD168" i="29"/>
  <c r="AE168" i="29"/>
  <c r="AF168" i="29"/>
  <c r="AG168" i="29"/>
  <c r="AH168" i="29"/>
  <c r="AI168" i="29"/>
  <c r="AJ168" i="29"/>
  <c r="AD169" i="29"/>
  <c r="AE169" i="29"/>
  <c r="AF169" i="29"/>
  <c r="AG169" i="29"/>
  <c r="AH169" i="29"/>
  <c r="AI169" i="29"/>
  <c r="AJ169" i="29"/>
  <c r="AD170" i="29"/>
  <c r="AE170" i="29"/>
  <c r="AF170" i="29"/>
  <c r="AG170" i="29"/>
  <c r="AH170" i="29"/>
  <c r="AI170" i="29"/>
  <c r="AJ170" i="29"/>
  <c r="AD171" i="29"/>
  <c r="AE171" i="29"/>
  <c r="AF171" i="29"/>
  <c r="AG171" i="29"/>
  <c r="AH171" i="29"/>
  <c r="AI171" i="29"/>
  <c r="AJ171" i="29"/>
  <c r="AD172" i="29"/>
  <c r="AE172" i="29"/>
  <c r="AF172" i="29"/>
  <c r="AG172" i="29"/>
  <c r="AH172" i="29"/>
  <c r="AI172" i="29"/>
  <c r="AJ172" i="29"/>
  <c r="AD173" i="29"/>
  <c r="AE173" i="29"/>
  <c r="AF173" i="29"/>
  <c r="AG173" i="29"/>
  <c r="AH173" i="29"/>
  <c r="AI173" i="29"/>
  <c r="AJ173" i="29"/>
  <c r="AD174" i="29"/>
  <c r="AE174" i="29"/>
  <c r="AF174" i="29"/>
  <c r="AG174" i="29"/>
  <c r="AH174" i="29"/>
  <c r="AI174" i="29"/>
  <c r="AJ174" i="29"/>
  <c r="AD175" i="29"/>
  <c r="AE175" i="29"/>
  <c r="AF175" i="29"/>
  <c r="AG175" i="29"/>
  <c r="AH175" i="29"/>
  <c r="AI175" i="29"/>
  <c r="AJ175" i="29"/>
  <c r="AD176" i="29"/>
  <c r="AE176" i="29"/>
  <c r="AF176" i="29"/>
  <c r="AG176" i="29"/>
  <c r="AH176" i="29"/>
  <c r="AI176" i="29"/>
  <c r="AJ176" i="29"/>
  <c r="AD177" i="29"/>
  <c r="AE177" i="29"/>
  <c r="AF177" i="29"/>
  <c r="AG177" i="29"/>
  <c r="AH177" i="29"/>
  <c r="AI177" i="29"/>
  <c r="AJ177" i="29"/>
  <c r="AD178" i="29"/>
  <c r="AE178" i="29"/>
  <c r="AG178" i="29" s="1"/>
  <c r="AF178" i="29"/>
  <c r="AH178" i="29" s="1"/>
  <c r="AI178" i="29"/>
  <c r="AJ178" i="29"/>
  <c r="AD179" i="29"/>
  <c r="AE179" i="29"/>
  <c r="AF179" i="29"/>
  <c r="AG179" i="29"/>
  <c r="AH179" i="29"/>
  <c r="AI179" i="29"/>
  <c r="AJ179" i="29"/>
  <c r="AD180" i="29"/>
  <c r="AE180" i="29"/>
  <c r="AG180" i="29" s="1"/>
  <c r="AF180" i="29"/>
  <c r="AH180" i="29" s="1"/>
  <c r="AI180" i="29"/>
  <c r="AJ180" i="29"/>
  <c r="AD181" i="29"/>
  <c r="AE181" i="29"/>
  <c r="AF181" i="29"/>
  <c r="AG181" i="29"/>
  <c r="AH181" i="29"/>
  <c r="AI181" i="29"/>
  <c r="AJ181" i="29"/>
  <c r="AD182" i="29"/>
  <c r="AE182" i="29"/>
  <c r="AF182" i="29"/>
  <c r="AG182" i="29"/>
  <c r="AH182" i="29"/>
  <c r="AI182" i="29"/>
  <c r="AJ182" i="29"/>
  <c r="AD183" i="29"/>
  <c r="AE183" i="29"/>
  <c r="AF183" i="29"/>
  <c r="AG183" i="29"/>
  <c r="AH183" i="29"/>
  <c r="AI183" i="29"/>
  <c r="AJ183" i="29"/>
  <c r="AD184" i="29"/>
  <c r="AE184" i="29"/>
  <c r="AF184" i="29"/>
  <c r="AG184" i="29"/>
  <c r="AH184" i="29"/>
  <c r="AI184" i="29"/>
  <c r="AJ184" i="29"/>
  <c r="AD185" i="29"/>
  <c r="AE185" i="29"/>
  <c r="AF185" i="29"/>
  <c r="AG185" i="29"/>
  <c r="AH185" i="29"/>
  <c r="AI185" i="29"/>
  <c r="AJ185" i="29"/>
  <c r="AD186" i="29"/>
  <c r="AE186" i="29"/>
  <c r="AF186" i="29"/>
  <c r="AG186" i="29"/>
  <c r="AH186" i="29"/>
  <c r="AI186" i="29"/>
  <c r="AJ186" i="29"/>
  <c r="AD187" i="29"/>
  <c r="AE187" i="29"/>
  <c r="AF187" i="29"/>
  <c r="AG187" i="29"/>
  <c r="AH187" i="29"/>
  <c r="AI187" i="29"/>
  <c r="AJ187" i="29"/>
  <c r="AD188" i="29"/>
  <c r="AE188" i="29"/>
  <c r="AF188" i="29"/>
  <c r="AG188" i="29"/>
  <c r="AH188" i="29"/>
  <c r="AI188" i="29"/>
  <c r="AJ188" i="29"/>
  <c r="AD189" i="29"/>
  <c r="AE189" i="29"/>
  <c r="AF189" i="29"/>
  <c r="AG189" i="29"/>
  <c r="AH189" i="29"/>
  <c r="AI189" i="29"/>
  <c r="AJ189" i="29"/>
  <c r="AD190" i="29"/>
  <c r="AE190" i="29"/>
  <c r="AF190" i="29"/>
  <c r="AG190" i="29"/>
  <c r="AH190" i="29"/>
  <c r="AI190" i="29"/>
  <c r="AJ190" i="29"/>
  <c r="AD191" i="29"/>
  <c r="AE191" i="29"/>
  <c r="AF191" i="29"/>
  <c r="AG191" i="29"/>
  <c r="AH191" i="29"/>
  <c r="AI191" i="29"/>
  <c r="AJ191" i="29"/>
  <c r="AD192" i="29"/>
  <c r="AE192" i="29"/>
  <c r="AF192" i="29"/>
  <c r="AG192" i="29"/>
  <c r="AH192" i="29"/>
  <c r="AI192" i="29"/>
  <c r="AJ192" i="29"/>
  <c r="AD193" i="29"/>
  <c r="AE193" i="29"/>
  <c r="AG193" i="29" s="1"/>
  <c r="AF193" i="29"/>
  <c r="AH193" i="29" s="1"/>
  <c r="AI193" i="29"/>
  <c r="AJ193" i="29"/>
  <c r="AD194" i="29"/>
  <c r="AE194" i="29"/>
  <c r="AG194" i="29" s="1"/>
  <c r="AF194" i="29"/>
  <c r="AH194" i="29" s="1"/>
  <c r="AI194" i="29"/>
  <c r="AJ194" i="29"/>
  <c r="AD195" i="29"/>
  <c r="AE195" i="29"/>
  <c r="AG195" i="29" s="1"/>
  <c r="AF195" i="29"/>
  <c r="AH195" i="29" s="1"/>
  <c r="AI195" i="29"/>
  <c r="AJ195" i="29"/>
  <c r="AD196" i="29"/>
  <c r="AE196" i="29"/>
  <c r="AG196" i="29" s="1"/>
  <c r="AF196" i="29"/>
  <c r="AH196" i="29" s="1"/>
  <c r="AI196" i="29"/>
  <c r="AJ196" i="29"/>
  <c r="AD197" i="29"/>
  <c r="AE197" i="29"/>
  <c r="AG197" i="29" s="1"/>
  <c r="AF197" i="29"/>
  <c r="AH197" i="29" s="1"/>
  <c r="AI197" i="29"/>
  <c r="AJ197" i="29"/>
  <c r="AD198" i="29"/>
  <c r="AE198" i="29"/>
  <c r="AG198" i="29" s="1"/>
  <c r="AF198" i="29"/>
  <c r="AH198" i="29" s="1"/>
  <c r="AI198" i="29"/>
  <c r="AJ198" i="29"/>
  <c r="AD199" i="29"/>
  <c r="AE199" i="29"/>
  <c r="AG199" i="29" s="1"/>
  <c r="AF199" i="29"/>
  <c r="AH199" i="29" s="1"/>
  <c r="AI199" i="29"/>
  <c r="AJ199" i="29"/>
  <c r="AD200" i="29"/>
  <c r="AE200" i="29"/>
  <c r="AG200" i="29" s="1"/>
  <c r="AF200" i="29"/>
  <c r="AH200" i="29" s="1"/>
  <c r="AI200" i="29"/>
  <c r="AJ200" i="29"/>
  <c r="AD201" i="29"/>
  <c r="AE201" i="29"/>
  <c r="AG201" i="29" s="1"/>
  <c r="AF201" i="29"/>
  <c r="AH201" i="29" s="1"/>
  <c r="AI201" i="29"/>
  <c r="AJ201" i="29"/>
  <c r="AD202" i="29"/>
  <c r="AE202" i="29"/>
  <c r="AG202" i="29" s="1"/>
  <c r="AF202" i="29"/>
  <c r="AH202" i="29" s="1"/>
  <c r="AI202" i="29"/>
  <c r="AJ202" i="29"/>
  <c r="AD203" i="29"/>
  <c r="AE203" i="29"/>
  <c r="AG203" i="29" s="1"/>
  <c r="AF203" i="29"/>
  <c r="AH203" i="29" s="1"/>
  <c r="AI203" i="29"/>
  <c r="AJ203" i="29"/>
  <c r="AD204" i="29"/>
  <c r="AE204" i="29"/>
  <c r="AG204" i="29" s="1"/>
  <c r="AF204" i="29"/>
  <c r="AH204" i="29" s="1"/>
  <c r="AI204" i="29"/>
  <c r="AJ204" i="29"/>
  <c r="AD205" i="29"/>
  <c r="AE205" i="29"/>
  <c r="AG205" i="29" s="1"/>
  <c r="AF205" i="29"/>
  <c r="AH205" i="29" s="1"/>
  <c r="AI205" i="29"/>
  <c r="AJ205" i="29"/>
  <c r="AD206" i="29"/>
  <c r="AE206" i="29"/>
  <c r="AG206" i="29" s="1"/>
  <c r="AF206" i="29"/>
  <c r="AH206" i="29" s="1"/>
  <c r="AI206" i="29"/>
  <c r="AJ206" i="29"/>
  <c r="AD207" i="29"/>
  <c r="AE207" i="29"/>
  <c r="AG207" i="29" s="1"/>
  <c r="AF207" i="29"/>
  <c r="AH207" i="29" s="1"/>
  <c r="AI207" i="29"/>
  <c r="AJ207" i="29"/>
  <c r="AD208" i="29"/>
  <c r="AE208" i="29"/>
  <c r="AG208" i="29" s="1"/>
  <c r="AF208" i="29"/>
  <c r="AH208" i="29" s="1"/>
  <c r="AI208" i="29"/>
  <c r="AJ208" i="29"/>
  <c r="AD209" i="29"/>
  <c r="AE209" i="29"/>
  <c r="AG209" i="29" s="1"/>
  <c r="AF209" i="29"/>
  <c r="AH209" i="29" s="1"/>
  <c r="AI209" i="29"/>
  <c r="AJ209" i="29"/>
  <c r="AD210" i="29"/>
  <c r="AE210" i="29"/>
  <c r="AG210" i="29" s="1"/>
  <c r="AF210" i="29"/>
  <c r="AH210" i="29" s="1"/>
  <c r="AI210" i="29"/>
  <c r="AJ210" i="29"/>
  <c r="AD211" i="29"/>
  <c r="AE211" i="29"/>
  <c r="AG211" i="29" s="1"/>
  <c r="AF211" i="29"/>
  <c r="AH211" i="29" s="1"/>
  <c r="AI211" i="29"/>
  <c r="AJ211" i="29"/>
  <c r="AD212" i="29"/>
  <c r="AE212" i="29"/>
  <c r="AG212" i="29" s="1"/>
  <c r="AF212" i="29"/>
  <c r="AH212" i="29" s="1"/>
  <c r="AI212" i="29"/>
  <c r="AJ212" i="29"/>
  <c r="AD213" i="29"/>
  <c r="AE213" i="29"/>
  <c r="AG213" i="29" s="1"/>
  <c r="AF213" i="29"/>
  <c r="AH213" i="29" s="1"/>
  <c r="AI213" i="29"/>
  <c r="AJ213" i="29"/>
  <c r="AD214" i="29"/>
  <c r="AE214" i="29"/>
  <c r="AF214" i="29"/>
  <c r="AG214" i="29"/>
  <c r="AH214" i="29"/>
  <c r="AI214" i="29"/>
  <c r="AJ214" i="29"/>
  <c r="AD215" i="29"/>
  <c r="AE215" i="29"/>
  <c r="AG215" i="29" s="1"/>
  <c r="AF215" i="29"/>
  <c r="AH215" i="29" s="1"/>
  <c r="AI215" i="29"/>
  <c r="AJ215" i="29"/>
  <c r="AD216" i="29"/>
  <c r="AE216" i="29"/>
  <c r="AF216" i="29"/>
  <c r="AG216" i="29"/>
  <c r="AH216" i="29"/>
  <c r="AI216" i="29"/>
  <c r="AJ216" i="29"/>
  <c r="AD217" i="29"/>
  <c r="AE217" i="29"/>
  <c r="AF217" i="29"/>
  <c r="AG217" i="29"/>
  <c r="AH217" i="29"/>
  <c r="AI217" i="29"/>
  <c r="AJ217" i="29"/>
  <c r="AD218" i="29"/>
  <c r="AE218" i="29"/>
  <c r="AF218" i="29"/>
  <c r="AG218" i="29"/>
  <c r="AH218" i="29"/>
  <c r="AI218" i="29"/>
  <c r="AJ218" i="29"/>
  <c r="AD219" i="29"/>
  <c r="AE219" i="29"/>
  <c r="AF219" i="29"/>
  <c r="AG219" i="29"/>
  <c r="AH219" i="29"/>
  <c r="AI219" i="29"/>
  <c r="AJ219" i="29"/>
  <c r="AD220" i="29"/>
  <c r="AE220" i="29"/>
  <c r="AG220" i="29" s="1"/>
  <c r="AF220" i="29"/>
  <c r="AH220" i="29" s="1"/>
  <c r="AI220" i="29"/>
  <c r="AJ220" i="29"/>
  <c r="AD221" i="29"/>
  <c r="AE221" i="29"/>
  <c r="AG221" i="29" s="1"/>
  <c r="AF221" i="29"/>
  <c r="AH221" i="29" s="1"/>
  <c r="AI221" i="29"/>
  <c r="AJ221" i="29"/>
  <c r="AD222" i="29"/>
  <c r="AE222" i="29"/>
  <c r="AG222" i="29" s="1"/>
  <c r="AF222" i="29"/>
  <c r="AH222" i="29" s="1"/>
  <c r="AI222" i="29"/>
  <c r="AJ222" i="29"/>
  <c r="AD223" i="29"/>
  <c r="AE223" i="29"/>
  <c r="AF223" i="29"/>
  <c r="AG223" i="29"/>
  <c r="AH223" i="29"/>
  <c r="AI223" i="29"/>
  <c r="AJ223" i="29"/>
  <c r="AD224" i="29"/>
  <c r="AE224" i="29"/>
  <c r="AF224" i="29"/>
  <c r="AG224" i="29"/>
  <c r="AH224" i="29"/>
  <c r="AI224" i="29"/>
  <c r="AJ224" i="29"/>
  <c r="AD225" i="29"/>
  <c r="AE225" i="29"/>
  <c r="AF225" i="29"/>
  <c r="AG225" i="29"/>
  <c r="AH225" i="29"/>
  <c r="AI225" i="29"/>
  <c r="AJ225" i="29"/>
  <c r="AD226" i="29"/>
  <c r="AE226" i="29"/>
  <c r="AF226" i="29"/>
  <c r="AG226" i="29"/>
  <c r="AH226" i="29"/>
  <c r="AI226" i="29"/>
  <c r="AJ226" i="29"/>
  <c r="AD227" i="29"/>
  <c r="AE227" i="29"/>
  <c r="AG227" i="29" s="1"/>
  <c r="AF227" i="29"/>
  <c r="AH227" i="29" s="1"/>
  <c r="AI227" i="29"/>
  <c r="AJ227" i="29"/>
  <c r="AD228" i="29"/>
  <c r="AE228" i="29"/>
  <c r="AG228" i="29" s="1"/>
  <c r="AF228" i="29"/>
  <c r="AH228" i="29" s="1"/>
  <c r="AI228" i="29"/>
  <c r="AJ228" i="29"/>
  <c r="AD229" i="29"/>
  <c r="AE229" i="29"/>
  <c r="AF229" i="29"/>
  <c r="AG229" i="29"/>
  <c r="AH229" i="29"/>
  <c r="AI229" i="29"/>
  <c r="AJ229" i="29"/>
  <c r="AD230" i="29"/>
  <c r="AE230" i="29"/>
  <c r="AF230" i="29"/>
  <c r="AG230" i="29"/>
  <c r="AH230" i="29"/>
  <c r="AI230" i="29"/>
  <c r="AJ230" i="29"/>
  <c r="AD231" i="29"/>
  <c r="AE231" i="29"/>
  <c r="AG231" i="29" s="1"/>
  <c r="AF231" i="29"/>
  <c r="AH231" i="29" s="1"/>
  <c r="AI231" i="29"/>
  <c r="AJ231" i="29"/>
  <c r="AD232" i="29"/>
  <c r="AE232" i="29"/>
  <c r="AF232" i="29"/>
  <c r="AG232" i="29"/>
  <c r="AH232" i="29"/>
  <c r="AI232" i="29"/>
  <c r="AJ232" i="29"/>
  <c r="AD233" i="29"/>
  <c r="AE233" i="29"/>
  <c r="AF233" i="29"/>
  <c r="AG233" i="29"/>
  <c r="AH233" i="29"/>
  <c r="AI233" i="29"/>
  <c r="AJ233" i="29"/>
  <c r="AD234" i="29"/>
  <c r="AE234" i="29"/>
  <c r="AF234" i="29"/>
  <c r="AG234" i="29"/>
  <c r="AH234" i="29"/>
  <c r="AI234" i="29"/>
  <c r="AJ234" i="29"/>
  <c r="AD235" i="29"/>
  <c r="AE235" i="29"/>
  <c r="AG235" i="29" s="1"/>
  <c r="AF235" i="29"/>
  <c r="AH235" i="29" s="1"/>
  <c r="AI235" i="29"/>
  <c r="AJ235" i="29"/>
  <c r="AD236" i="29"/>
  <c r="AE236" i="29"/>
  <c r="AF236" i="29"/>
  <c r="AG236" i="29"/>
  <c r="AH236" i="29"/>
  <c r="AI236" i="29"/>
  <c r="AJ236" i="29"/>
  <c r="AD237" i="29"/>
  <c r="AE237" i="29"/>
  <c r="AF237" i="29"/>
  <c r="AG237" i="29"/>
  <c r="AH237" i="29"/>
  <c r="AI237" i="29"/>
  <c r="AJ237" i="29"/>
  <c r="AD238" i="29"/>
  <c r="AE238" i="29"/>
  <c r="AF238" i="29"/>
  <c r="AG238" i="29"/>
  <c r="AH238" i="29"/>
  <c r="AI238" i="29"/>
  <c r="AJ238" i="29"/>
  <c r="AD239" i="29"/>
  <c r="AE239" i="29"/>
  <c r="AF239" i="29"/>
  <c r="AG239" i="29"/>
  <c r="AH239" i="29"/>
  <c r="AI239" i="29"/>
  <c r="AJ239" i="29"/>
  <c r="AD240" i="29"/>
  <c r="AE240" i="29"/>
  <c r="AF240" i="29"/>
  <c r="AG240" i="29"/>
  <c r="AH240" i="29"/>
  <c r="AI240" i="29"/>
  <c r="AJ240" i="29"/>
  <c r="AD241" i="29"/>
  <c r="AE241" i="29"/>
  <c r="AG241" i="29" s="1"/>
  <c r="AF241" i="29"/>
  <c r="AH241" i="29" s="1"/>
  <c r="AI241" i="29"/>
  <c r="AJ241" i="29"/>
  <c r="AD242" i="29"/>
  <c r="AE242" i="29"/>
  <c r="AG242" i="29" s="1"/>
  <c r="AF242" i="29"/>
  <c r="AH242" i="29" s="1"/>
  <c r="AI242" i="29"/>
  <c r="AJ242" i="29"/>
  <c r="AD243" i="29"/>
  <c r="AE243" i="29"/>
  <c r="AF243" i="29"/>
  <c r="AG243" i="29"/>
  <c r="AH243" i="29"/>
  <c r="AI243" i="29"/>
  <c r="AJ243" i="29"/>
  <c r="AD244" i="29"/>
  <c r="AE244" i="29"/>
  <c r="AF244" i="29"/>
  <c r="AG244" i="29"/>
  <c r="AH244" i="29"/>
  <c r="AI244" i="29"/>
  <c r="AJ244" i="29"/>
  <c r="AD245" i="29"/>
  <c r="AE245" i="29"/>
  <c r="AG245" i="29" s="1"/>
  <c r="AF245" i="29"/>
  <c r="AH245" i="29" s="1"/>
  <c r="AI245" i="29"/>
  <c r="AJ245" i="29"/>
  <c r="AD246" i="29"/>
  <c r="AE246" i="29"/>
  <c r="AF246" i="29"/>
  <c r="AG246" i="29"/>
  <c r="AH246" i="29"/>
  <c r="AI246" i="29"/>
  <c r="AJ246" i="29"/>
  <c r="AD247" i="29"/>
  <c r="AE247" i="29"/>
  <c r="AF247" i="29"/>
  <c r="AG247" i="29"/>
  <c r="AH247" i="29"/>
  <c r="AI247" i="29"/>
  <c r="AJ247" i="29"/>
  <c r="AD248" i="29"/>
  <c r="AE248" i="29"/>
  <c r="AG248" i="29" s="1"/>
  <c r="AF248" i="29"/>
  <c r="AH248" i="29" s="1"/>
  <c r="AI248" i="29"/>
  <c r="AJ248" i="29"/>
  <c r="AD249" i="29"/>
  <c r="AE249" i="29"/>
  <c r="AG249" i="29" s="1"/>
  <c r="AF249" i="29"/>
  <c r="AH249" i="29" s="1"/>
  <c r="AI249" i="29"/>
  <c r="AJ249" i="29"/>
  <c r="AD250" i="29"/>
  <c r="AE250" i="29"/>
  <c r="AF250" i="29"/>
  <c r="AG250" i="29"/>
  <c r="AH250" i="29"/>
  <c r="AI250" i="29"/>
  <c r="AJ250" i="29"/>
  <c r="AD251" i="29"/>
  <c r="AE251" i="29"/>
  <c r="AF251" i="29"/>
  <c r="AG251" i="29"/>
  <c r="AH251" i="29"/>
  <c r="AI251" i="29"/>
  <c r="AJ251" i="29"/>
  <c r="AD252" i="29"/>
  <c r="AE252" i="29"/>
  <c r="AF252" i="29"/>
  <c r="AG252" i="29"/>
  <c r="AH252" i="29"/>
  <c r="AI252" i="29"/>
  <c r="AJ252" i="29"/>
  <c r="AD253" i="29"/>
  <c r="AE253" i="29"/>
  <c r="AF253" i="29"/>
  <c r="AG253" i="29"/>
  <c r="AH253" i="29"/>
  <c r="AI253" i="29"/>
  <c r="AJ253" i="29"/>
  <c r="AD254" i="29"/>
  <c r="AE254" i="29"/>
  <c r="AG254" i="29" s="1"/>
  <c r="AF254" i="29"/>
  <c r="AH254" i="29" s="1"/>
  <c r="AI254" i="29"/>
  <c r="AJ254" i="29"/>
  <c r="AD255" i="29"/>
  <c r="AE255" i="29"/>
  <c r="AG255" i="29" s="1"/>
  <c r="AF255" i="29"/>
  <c r="AH255" i="29" s="1"/>
  <c r="AI255" i="29"/>
  <c r="AJ255" i="29"/>
  <c r="AD256" i="29"/>
  <c r="AE256" i="29"/>
  <c r="AF256" i="29"/>
  <c r="AG256" i="29"/>
  <c r="AH256" i="29"/>
  <c r="AI256" i="29"/>
  <c r="AJ256" i="29"/>
  <c r="AD257" i="29"/>
  <c r="AE257" i="29"/>
  <c r="AF257" i="29"/>
  <c r="AG257" i="29"/>
  <c r="AH257" i="29"/>
  <c r="AI257" i="29"/>
  <c r="AJ257" i="29"/>
  <c r="AD258" i="29"/>
  <c r="AE258" i="29"/>
  <c r="AF258" i="29"/>
  <c r="AG258" i="29"/>
  <c r="AH258" i="29"/>
  <c r="AI258" i="29"/>
  <c r="AJ258" i="29"/>
  <c r="AD259" i="29"/>
  <c r="AE259" i="29"/>
  <c r="AF259" i="29"/>
  <c r="AG259" i="29"/>
  <c r="AH259" i="29"/>
  <c r="AI259" i="29"/>
  <c r="AJ259" i="29"/>
  <c r="AD260" i="29"/>
  <c r="AE260" i="29"/>
  <c r="AF260" i="29"/>
  <c r="AG260" i="29"/>
  <c r="AH260" i="29"/>
  <c r="AI260" i="29"/>
  <c r="AJ260" i="29"/>
  <c r="AD261" i="29"/>
  <c r="AE261" i="29"/>
  <c r="AF261" i="29"/>
  <c r="AG261" i="29"/>
  <c r="AH261" i="29"/>
  <c r="AI261" i="29"/>
  <c r="AJ261" i="29"/>
  <c r="AD262" i="29"/>
  <c r="AE262" i="29"/>
  <c r="AF262" i="29"/>
  <c r="AG262" i="29"/>
  <c r="AH262" i="29"/>
  <c r="AI262" i="29"/>
  <c r="AJ262" i="29"/>
  <c r="AJ2" i="29"/>
  <c r="AI2" i="29"/>
  <c r="AG2" i="29"/>
  <c r="AH2" i="29"/>
  <c r="AE2" i="29"/>
  <c r="AF2" i="29"/>
  <c r="AD2" i="29"/>
  <c r="J44" i="29"/>
  <c r="J45" i="29" s="1"/>
  <c r="J46" i="29" s="1"/>
  <c r="J47" i="29" s="1"/>
  <c r="J48" i="29" s="1"/>
  <c r="J49" i="29" s="1"/>
  <c r="J50" i="29" s="1"/>
  <c r="J51" i="29" s="1"/>
  <c r="J52" i="29" s="1"/>
  <c r="J53" i="29" s="1"/>
  <c r="D59" i="29"/>
  <c r="D57" i="29"/>
  <c r="D54" i="29"/>
  <c r="AJ59" i="29" l="1"/>
  <c r="AJ54" i="29"/>
  <c r="AF57" i="29"/>
  <c r="AH57" i="29" s="1"/>
  <c r="AI59" i="29"/>
  <c r="AD59" i="29"/>
  <c r="AE59" i="29"/>
  <c r="AG59" i="29" s="1"/>
  <c r="AE57" i="29"/>
  <c r="AG57" i="29" s="1"/>
  <c r="AJ57" i="29"/>
  <c r="AI54" i="29"/>
  <c r="AD57" i="29"/>
  <c r="AF54" i="29"/>
  <c r="AH54" i="29" s="1"/>
  <c r="AF59" i="29"/>
  <c r="AH59" i="29" s="1"/>
  <c r="AE54" i="29"/>
  <c r="AG54" i="29" s="1"/>
  <c r="AD54" i="29"/>
  <c r="AI57" i="29"/>
  <c r="C2" i="58"/>
  <c r="D2" i="58"/>
  <c r="E2" i="58"/>
</calcChain>
</file>

<file path=xl/comments1.xml><?xml version="1.0" encoding="utf-8"?>
<comments xmlns="http://schemas.openxmlformats.org/spreadsheetml/2006/main">
  <authors>
    <author>Les Gyug</author>
  </authors>
  <commentList>
    <comment ref="A11" authorId="0">
      <text>
        <r>
          <rPr>
            <b/>
            <sz val="10"/>
            <color indexed="81"/>
            <rFont val="Tahoma"/>
            <family val="2"/>
          </rPr>
          <t>Les Gyug:</t>
        </r>
        <r>
          <rPr>
            <sz val="10"/>
            <color indexed="81"/>
            <rFont val="Tahoma"/>
            <family val="2"/>
          </rPr>
          <t xml:space="preserve">
Use Distinctive Study Area Names, e.g. New Lake, Vaseux Creek</t>
        </r>
      </text>
    </comment>
    <comment ref="G11" authorId="0">
      <text>
        <r>
          <rPr>
            <b/>
            <sz val="10"/>
            <color indexed="81"/>
            <rFont val="Tahoma"/>
            <family val="2"/>
          </rPr>
          <t xml:space="preserve">Les Gyug:
Copy-and-Paste one of the following into Survey Objectives:
</t>
        </r>
        <r>
          <rPr>
            <sz val="10"/>
            <color indexed="81"/>
            <rFont val="Tahoma"/>
            <family val="2"/>
          </rPr>
          <t xml:space="preserve">
General: Locate individuals/nests and characterize habitat. Specific: Calculate relative density based on 400 m distance between sample stations.
(for Relative Abundance CPB surveys)
General: Locate individuals/nests and characterize habitat. Specific: Determine presence of WISA in proposed cutblocks
(for Presence/Not Detected CPB surveys)
General: Locate WISA nests and characterize nest tree habitat.  Specific: Return to a WISA detection to determine nest location, fate or occupancy
(for Presence/Not Detected nest searches/visits)
General: Locate WISA to determine breeding density.  Specific: Census a pre-determined census area for WISA nest/pair density.
(for Absolute Abundance censuses using CPB + Nest Searches)</t>
        </r>
      </text>
    </comment>
  </commentList>
</comments>
</file>

<file path=xl/comments2.xml><?xml version="1.0" encoding="utf-8"?>
<comments xmlns="http://schemas.openxmlformats.org/spreadsheetml/2006/main">
  <authors>
    <author>Les</author>
  </authors>
  <commentList>
    <comment ref="M1" authorId="0">
      <text>
        <r>
          <rPr>
            <b/>
            <sz val="8"/>
            <color indexed="81"/>
            <rFont val="Tahoma"/>
            <family val="2"/>
          </rPr>
          <t>Les:</t>
        </r>
        <r>
          <rPr>
            <sz val="8"/>
            <color indexed="81"/>
            <rFont val="Tahoma"/>
            <family val="2"/>
          </rPr>
          <t xml:space="preserve">
Enter the new UTM and the reason if the point was moved.
Enter the reason if not sampled.
</t>
        </r>
      </text>
    </comment>
  </commentList>
</comments>
</file>

<file path=xl/comments3.xml><?xml version="1.0" encoding="utf-8"?>
<comments xmlns="http://schemas.openxmlformats.org/spreadsheetml/2006/main">
  <authors>
    <author>Les</author>
    <author>Les Gyug</author>
  </authors>
  <commentList>
    <comment ref="J1" authorId="0">
      <text>
        <r>
          <rPr>
            <b/>
            <sz val="8"/>
            <color indexed="81"/>
            <rFont val="Tahoma"/>
            <family val="2"/>
          </rPr>
          <t xml:space="preserve">Les: </t>
        </r>
        <r>
          <rPr>
            <sz val="8"/>
            <color indexed="81"/>
            <rFont val="Tahoma"/>
            <family val="2"/>
          </rPr>
          <t xml:space="preserve">1 if only 1 line. 2,3,4 etc for any continuation lines of same point, same time and &gt;1 WISA at point.
</t>
        </r>
      </text>
    </comment>
    <comment ref="P1" authorId="1">
      <text>
        <r>
          <rPr>
            <b/>
            <sz val="10"/>
            <color indexed="81"/>
            <rFont val="Tahoma"/>
            <family val="2"/>
          </rPr>
          <t>Les Gyug:</t>
        </r>
        <r>
          <rPr>
            <sz val="10"/>
            <color indexed="81"/>
            <rFont val="Tahoma"/>
            <family val="2"/>
          </rPr>
          <t xml:space="preserve">
Enter NULL if no WISA were detected.
Enter B-WISA if WISA detected.</t>
        </r>
      </text>
    </comment>
    <comment ref="Z1" authorId="0">
      <text>
        <r>
          <rPr>
            <b/>
            <sz val="8"/>
            <color indexed="81"/>
            <rFont val="Tahoma"/>
            <family val="2"/>
          </rPr>
          <t>Les:</t>
        </r>
        <r>
          <rPr>
            <sz val="8"/>
            <color indexed="81"/>
            <rFont val="Tahoma"/>
            <family val="2"/>
          </rPr>
          <t xml:space="preserve">
Not necessary to use this unless you feel a WISA was detected on two separate points</t>
        </r>
      </text>
    </comment>
    <comment ref="AA1" authorId="1">
      <text>
        <r>
          <rPr>
            <b/>
            <sz val="8"/>
            <color indexed="81"/>
            <rFont val="Tahoma"/>
            <family val="2"/>
          </rPr>
          <t>Les Gyug:  A</t>
        </r>
        <r>
          <rPr>
            <sz val="8"/>
            <color indexed="81"/>
            <rFont val="Tahoma"/>
            <family val="2"/>
          </rPr>
          <t xml:space="preserve">dd this later when Final ID assigned in Database.
</t>
        </r>
      </text>
    </comment>
  </commentList>
</comments>
</file>

<file path=xl/comments4.xml><?xml version="1.0" encoding="utf-8"?>
<comments xmlns="http://schemas.openxmlformats.org/spreadsheetml/2006/main">
  <authors>
    <author>Les</author>
    <author>Les Gyug</author>
  </authors>
  <commentList>
    <comment ref="J1" authorId="0">
      <text>
        <r>
          <rPr>
            <b/>
            <sz val="8"/>
            <color indexed="81"/>
            <rFont val="Tahoma"/>
            <family val="2"/>
          </rPr>
          <t xml:space="preserve">Les: </t>
        </r>
        <r>
          <rPr>
            <sz val="8"/>
            <color indexed="81"/>
            <rFont val="Tahoma"/>
            <family val="2"/>
          </rPr>
          <t xml:space="preserve">1 if only 1 line. 2,3,4 etc for any continuation lines of same point, same time and &gt;1 WISA at point.
</t>
        </r>
      </text>
    </comment>
    <comment ref="P1" authorId="1">
      <text>
        <r>
          <rPr>
            <b/>
            <sz val="10"/>
            <color indexed="81"/>
            <rFont val="Tahoma"/>
            <family val="2"/>
          </rPr>
          <t>Les Gyug:</t>
        </r>
        <r>
          <rPr>
            <sz val="10"/>
            <color indexed="81"/>
            <rFont val="Tahoma"/>
            <family val="2"/>
          </rPr>
          <t xml:space="preserve">
Enter NULL if no WISA were detected.
Enter B-WISA if WISA detected.</t>
        </r>
      </text>
    </comment>
    <comment ref="Z1" authorId="0">
      <text>
        <r>
          <rPr>
            <b/>
            <sz val="8"/>
            <color indexed="81"/>
            <rFont val="Tahoma"/>
            <family val="2"/>
          </rPr>
          <t>Les:</t>
        </r>
        <r>
          <rPr>
            <sz val="8"/>
            <color indexed="81"/>
            <rFont val="Tahoma"/>
            <family val="2"/>
          </rPr>
          <t xml:space="preserve">
Not necessary to use this unless you feel a WISA was detected on two separate points</t>
        </r>
      </text>
    </comment>
    <comment ref="AA1" authorId="1">
      <text>
        <r>
          <rPr>
            <b/>
            <sz val="8"/>
            <color indexed="81"/>
            <rFont val="Tahoma"/>
            <family val="2"/>
          </rPr>
          <t>Les Gyug:  A</t>
        </r>
        <r>
          <rPr>
            <sz val="8"/>
            <color indexed="81"/>
            <rFont val="Tahoma"/>
            <family val="2"/>
          </rPr>
          <t xml:space="preserve">dd this later when Final ID assigned in Database.
</t>
        </r>
      </text>
    </comment>
  </commentList>
</comments>
</file>

<file path=xl/comments5.xml><?xml version="1.0" encoding="utf-8"?>
<comments xmlns="http://schemas.openxmlformats.org/spreadsheetml/2006/main">
  <authors>
    <author>Les Gyug</author>
  </authors>
  <commentList>
    <comment ref="A20" authorId="0">
      <text>
        <r>
          <rPr>
            <b/>
            <sz val="8"/>
            <color indexed="81"/>
            <rFont val="Tahoma"/>
            <family val="2"/>
          </rPr>
          <t>Les Gyug:  A</t>
        </r>
        <r>
          <rPr>
            <sz val="8"/>
            <color indexed="81"/>
            <rFont val="Tahoma"/>
            <family val="2"/>
          </rPr>
          <t>dd this later when Final ID assigned in Database.</t>
        </r>
      </text>
    </comment>
  </commentList>
</comments>
</file>

<file path=xl/sharedStrings.xml><?xml version="1.0" encoding="utf-8"?>
<sst xmlns="http://schemas.openxmlformats.org/spreadsheetml/2006/main" count="12761" uniqueCount="1446">
  <si>
    <t>Project Start Date</t>
  </si>
  <si>
    <t>Data Field Description</t>
  </si>
  <si>
    <t>Code for in Data Field</t>
  </si>
  <si>
    <t>Survey Intensity</t>
  </si>
  <si>
    <t>Data Field Name</t>
  </si>
  <si>
    <t>BAPID</t>
  </si>
  <si>
    <t>Study Area Name</t>
  </si>
  <si>
    <t>Study Area Description</t>
  </si>
  <si>
    <t>Survey Objectives</t>
  </si>
  <si>
    <t>Design Component Label</t>
  </si>
  <si>
    <t>Comments</t>
  </si>
  <si>
    <t>Species</t>
  </si>
  <si>
    <t>Count</t>
  </si>
  <si>
    <t>Activity</t>
  </si>
  <si>
    <t>MOE Region</t>
  </si>
  <si>
    <t>Code Description</t>
  </si>
  <si>
    <t>Project Coordinator</t>
  </si>
  <si>
    <t>Actv Desc</t>
  </si>
  <si>
    <t>Project Name</t>
  </si>
  <si>
    <t>Survey Name</t>
  </si>
  <si>
    <t>Project Agency</t>
  </si>
  <si>
    <t>Target Taxa</t>
  </si>
  <si>
    <t>Date</t>
  </si>
  <si>
    <t>Survey Start Date</t>
  </si>
  <si>
    <t>Funding Agency Name(s)</t>
  </si>
  <si>
    <t>Funding Agency Project ID(s)</t>
  </si>
  <si>
    <t>Wind Speed</t>
  </si>
  <si>
    <t>Surveyors Names</t>
  </si>
  <si>
    <t>Current Precipitation</t>
  </si>
  <si>
    <t>Cloud Cover</t>
  </si>
  <si>
    <t>Survey Obs - Data Field Group</t>
  </si>
  <si>
    <t>RA</t>
  </si>
  <si>
    <t>Sex</t>
  </si>
  <si>
    <t>File Name</t>
  </si>
  <si>
    <t>Report Title</t>
  </si>
  <si>
    <t>Abstract</t>
  </si>
  <si>
    <t>Author(s)</t>
  </si>
  <si>
    <t>Year</t>
  </si>
  <si>
    <t>Other Publication Information</t>
  </si>
  <si>
    <t>D</t>
  </si>
  <si>
    <t>Type of WISA observation</t>
  </si>
  <si>
    <t>WISA ID</t>
  </si>
  <si>
    <t>VC</t>
  </si>
  <si>
    <t>VD</t>
  </si>
  <si>
    <t>Visual and Call</t>
  </si>
  <si>
    <t>Visual and Drum</t>
  </si>
  <si>
    <t>Air Temp (C)</t>
  </si>
  <si>
    <t>Detect Dir (deg)</t>
  </si>
  <si>
    <t>Detect Dist (m)</t>
  </si>
  <si>
    <t>Life Stage</t>
  </si>
  <si>
    <t>Surveyors</t>
  </si>
  <si>
    <t>CPB Station</t>
  </si>
  <si>
    <t>Time Start</t>
  </si>
  <si>
    <t>Detection Type</t>
  </si>
  <si>
    <t>Type of Access</t>
  </si>
  <si>
    <t>ACTIVITY</t>
  </si>
  <si>
    <t>Drumming</t>
  </si>
  <si>
    <t>Feeding at Sap Wells</t>
  </si>
  <si>
    <t>Feeding by bark gleaning</t>
  </si>
  <si>
    <t>2-letter code</t>
  </si>
  <si>
    <t>DM</t>
  </si>
  <si>
    <t>FB</t>
  </si>
  <si>
    <t>FW</t>
  </si>
  <si>
    <t>N</t>
  </si>
  <si>
    <t>V/D/C</t>
  </si>
  <si>
    <t>DC Type</t>
  </si>
  <si>
    <t>DC UTM Zone</t>
  </si>
  <si>
    <t>DC UTM Easting</t>
  </si>
  <si>
    <t>DC UTM Northing</t>
  </si>
  <si>
    <t>DC Comments</t>
  </si>
  <si>
    <t>Albers Easting</t>
  </si>
  <si>
    <t>Albers Northing</t>
  </si>
  <si>
    <t>WISA V/D/C</t>
  </si>
  <si>
    <t>Detect Type</t>
  </si>
  <si>
    <t>F</t>
  </si>
  <si>
    <t>M</t>
  </si>
  <si>
    <t>S</t>
  </si>
  <si>
    <t>Type CPB</t>
  </si>
  <si>
    <t>First</t>
  </si>
  <si>
    <t>Final Assigned WISA Site ID</t>
  </si>
  <si>
    <t>Time to Walk In</t>
  </si>
  <si>
    <t>Letter code</t>
  </si>
  <si>
    <t>Basic CPB</t>
  </si>
  <si>
    <t>VI</t>
  </si>
  <si>
    <t>Visual</t>
  </si>
  <si>
    <t>CA</t>
  </si>
  <si>
    <t>Call</t>
  </si>
  <si>
    <t>DR</t>
  </si>
  <si>
    <r>
      <t>REPEAT (</t>
    </r>
    <r>
      <rPr>
        <sz val="10"/>
        <rFont val="Arial"/>
        <family val="2"/>
      </rPr>
      <t>Number of repeat visit, only 2 or 3 is acceptable</t>
    </r>
    <r>
      <rPr>
        <b/>
        <sz val="10"/>
        <rFont val="Arial"/>
        <family val="2"/>
      </rPr>
      <t>)</t>
    </r>
  </si>
  <si>
    <t>Only use this when assigning final numbers to database in consecutive order from previous years</t>
  </si>
  <si>
    <t>Y</t>
  </si>
  <si>
    <t>Numeric</t>
  </si>
  <si>
    <t>Time in minutes</t>
  </si>
  <si>
    <t>Time to walk in to site in minutes</t>
  </si>
  <si>
    <t>4-letter code</t>
  </si>
  <si>
    <t>Road</t>
  </si>
  <si>
    <t>Walk</t>
  </si>
  <si>
    <t>If you drove to site</t>
  </si>
  <si>
    <t>If you had to walk to site</t>
  </si>
  <si>
    <t>Use one in priority order VI&gt;DR&gt;CA</t>
  </si>
  <si>
    <t>Use only if no drumming heard and not seen</t>
  </si>
  <si>
    <t>Use only if not seen</t>
  </si>
  <si>
    <t>V</t>
  </si>
  <si>
    <t>C</t>
  </si>
  <si>
    <t>Drum</t>
  </si>
  <si>
    <t>Code Meaning</t>
  </si>
  <si>
    <t>CO</t>
  </si>
  <si>
    <t>Courtship</t>
  </si>
  <si>
    <t>Behaviour for the purpose of enticing a conspecific of the opposite sex into copulation; includes copulation, courtship feeding, and defense of mates.</t>
  </si>
  <si>
    <t>FD</t>
  </si>
  <si>
    <t>Feeding</t>
  </si>
  <si>
    <t>Consuming food items. Does not include hunting, except when animals hunt and eat simultaneously,such as grazers, browsers, and flying insectivores.</t>
  </si>
  <si>
    <t>FL</t>
  </si>
  <si>
    <t>Fleeing</t>
  </si>
  <si>
    <t>Hurried movement to avoid a conspecifics or other animal; does not include fleeing to avoid the observer.</t>
  </si>
  <si>
    <t>IN</t>
  </si>
  <si>
    <t>Incubating</t>
  </si>
  <si>
    <t>Incubating, protecting, or laying eggs.</t>
  </si>
  <si>
    <t>LI</t>
  </si>
  <si>
    <t>Living</t>
  </si>
  <si>
    <t>Activity that could not be classified due to ignorance or the activity being too diverse.</t>
  </si>
  <si>
    <t>TE</t>
  </si>
  <si>
    <t>Territoriality</t>
  </si>
  <si>
    <t>Behavior for the purpose of marking or defending a territory; may include singing, drumming, winnowing, howling</t>
  </si>
  <si>
    <t>TF</t>
  </si>
  <si>
    <t>Traveling, Flying</t>
  </si>
  <si>
    <t>Traveling by flying; used when the purpose of flying is not known. If the purpose of the flying is known then use a more specific description such as hunting.</t>
  </si>
  <si>
    <t>Fresh sign ( &lt;1 week old)</t>
  </si>
  <si>
    <t>G</t>
  </si>
  <si>
    <t>Sign is from the Growing season</t>
  </si>
  <si>
    <t>H</t>
  </si>
  <si>
    <t>The live animal was Heard</t>
  </si>
  <si>
    <t>O</t>
  </si>
  <si>
    <t>Sign is Old ( &gt; 1 year old)</t>
  </si>
  <si>
    <t>The live animal was Seen</t>
  </si>
  <si>
    <t>U</t>
  </si>
  <si>
    <t>Undetermined (age of sign is unknown)</t>
  </si>
  <si>
    <t>W</t>
  </si>
  <si>
    <t>Sign is from the Winter season</t>
  </si>
  <si>
    <t>Sign is &lt; 1 Year old but &gt; 1 week old</t>
  </si>
  <si>
    <r>
      <t>REPEAT</t>
    </r>
    <r>
      <rPr>
        <sz val="10"/>
        <rFont val="Arial"/>
        <family val="2"/>
      </rPr>
      <t>n</t>
    </r>
  </si>
  <si>
    <t>NULL</t>
  </si>
  <si>
    <t>2</t>
  </si>
  <si>
    <t>1</t>
  </si>
  <si>
    <t>DC</t>
  </si>
  <si>
    <t>AD</t>
  </si>
  <si>
    <t>VDC</t>
  </si>
  <si>
    <t>Other Species</t>
  </si>
  <si>
    <t>Continuation Line</t>
  </si>
  <si>
    <t>1 = Line used if no WISA detected, or the first WISA</t>
  </si>
  <si>
    <t>2 = Second WISA detected at a point--field used so that 2's can be deleted if we just want one line per point</t>
  </si>
  <si>
    <t>CPB UTM Zone</t>
  </si>
  <si>
    <t>CPB UTM E</t>
  </si>
  <si>
    <t>CPB UTM N</t>
  </si>
  <si>
    <t>WISA UTM E</t>
  </si>
  <si>
    <t>WISA UTM N</t>
  </si>
  <si>
    <t>CPB Albers E</t>
  </si>
  <si>
    <t>CPB Albers N</t>
  </si>
  <si>
    <t>WISA Albers N</t>
  </si>
  <si>
    <t>WISA Albers E</t>
  </si>
  <si>
    <t>West-Princeton</t>
  </si>
  <si>
    <t>West-Merritt</t>
  </si>
  <si>
    <t>RM-K001</t>
  </si>
  <si>
    <t>RM-K002</t>
  </si>
  <si>
    <t>RM-K003</t>
  </si>
  <si>
    <t>RM-K004</t>
  </si>
  <si>
    <t>RM-K005</t>
  </si>
  <si>
    <t>RM-K006</t>
  </si>
  <si>
    <t>RM-K007</t>
  </si>
  <si>
    <t>RM-K008</t>
  </si>
  <si>
    <t>RM-K009</t>
  </si>
  <si>
    <t>RM-K010</t>
  </si>
  <si>
    <t>RM-K011</t>
  </si>
  <si>
    <t>RM-K012</t>
  </si>
  <si>
    <t>RM-K013</t>
  </si>
  <si>
    <t>RM-K014</t>
  </si>
  <si>
    <t>RM-K015</t>
  </si>
  <si>
    <t>RM-K016</t>
  </si>
  <si>
    <t>RM-K064</t>
  </si>
  <si>
    <t>RM-K065</t>
  </si>
  <si>
    <t>RM-K066</t>
  </si>
  <si>
    <t>RM-K067</t>
  </si>
  <si>
    <t>RM-K068</t>
  </si>
  <si>
    <t>RM-K069</t>
  </si>
  <si>
    <t>RM-K071</t>
  </si>
  <si>
    <t>RM-M024</t>
  </si>
  <si>
    <t>RM-M025</t>
  </si>
  <si>
    <t>RM-M001</t>
  </si>
  <si>
    <t>RM-M002</t>
  </si>
  <si>
    <t>RM-M003</t>
  </si>
  <si>
    <t>RM-M004</t>
  </si>
  <si>
    <t>RM-M005</t>
  </si>
  <si>
    <t>RM-M006</t>
  </si>
  <si>
    <t>RM-M007</t>
  </si>
  <si>
    <t>RM-M008</t>
  </si>
  <si>
    <t>RM-M009</t>
  </si>
  <si>
    <t>RM-M010</t>
  </si>
  <si>
    <t>RM-M011</t>
  </si>
  <si>
    <t>RM-M012</t>
  </si>
  <si>
    <t>RM-M013</t>
  </si>
  <si>
    <t>RM-M014</t>
  </si>
  <si>
    <t>RM-M015</t>
  </si>
  <si>
    <t>RM-M017</t>
  </si>
  <si>
    <t>RM-M018</t>
  </si>
  <si>
    <t>RM-M019</t>
  </si>
  <si>
    <t>RM-M020</t>
  </si>
  <si>
    <t>RM-M021</t>
  </si>
  <si>
    <t>RM-M022</t>
  </si>
  <si>
    <t>RM-M023</t>
  </si>
  <si>
    <t>RM-M026</t>
  </si>
  <si>
    <t>RM-M027</t>
  </si>
  <si>
    <t>RM-M028</t>
  </si>
  <si>
    <t>RM-M029</t>
  </si>
  <si>
    <t>RM-M030</t>
  </si>
  <si>
    <t>RM-M031</t>
  </si>
  <si>
    <t>RM-M032</t>
  </si>
  <si>
    <t>RM-M033</t>
  </si>
  <si>
    <t>RM-M034</t>
  </si>
  <si>
    <t>RM-M035</t>
  </si>
  <si>
    <t>RM-M036</t>
  </si>
  <si>
    <t>RM-M037</t>
  </si>
  <si>
    <t>RM-M038</t>
  </si>
  <si>
    <t>RM-M039</t>
  </si>
  <si>
    <t>RM-M040</t>
  </si>
  <si>
    <t>RM-M041</t>
  </si>
  <si>
    <t>RM-M042</t>
  </si>
  <si>
    <t>RM-M043</t>
  </si>
  <si>
    <t>RM-M044</t>
  </si>
  <si>
    <t>RM-M016</t>
  </si>
  <si>
    <t>RM-M046</t>
  </si>
  <si>
    <t>RM-M047</t>
  </si>
  <si>
    <t>RM-M048</t>
  </si>
  <si>
    <t>RM-M049</t>
  </si>
  <si>
    <t>RM-M050</t>
  </si>
  <si>
    <t>RM-M051</t>
  </si>
  <si>
    <t>RM-M052</t>
  </si>
  <si>
    <t>RM-M053</t>
  </si>
  <si>
    <t>RM-M054</t>
  </si>
  <si>
    <t>RM-M055</t>
  </si>
  <si>
    <t>RM-M056</t>
  </si>
  <si>
    <t>RM-M057</t>
  </si>
  <si>
    <t>RM-M058</t>
  </si>
  <si>
    <t>RM-M059</t>
  </si>
  <si>
    <t>RM-M060</t>
  </si>
  <si>
    <t>RM-M061</t>
  </si>
  <si>
    <t>RM-M062</t>
  </si>
  <si>
    <t>RM-M063</t>
  </si>
  <si>
    <t>RM-M064</t>
  </si>
  <si>
    <t>RM-M065</t>
  </si>
  <si>
    <t>RM-M066</t>
  </si>
  <si>
    <t>RM-M067</t>
  </si>
  <si>
    <t>RM-M068</t>
  </si>
  <si>
    <t>RM-M069</t>
  </si>
  <si>
    <t>RM-M070</t>
  </si>
  <si>
    <t>RM-M071</t>
  </si>
  <si>
    <t>RM-M095</t>
  </si>
  <si>
    <t>RM-M096</t>
  </si>
  <si>
    <t>RM-M097</t>
  </si>
  <si>
    <t>RM-M098</t>
  </si>
  <si>
    <t>RM-M099</t>
  </si>
  <si>
    <t>RM-M100</t>
  </si>
  <si>
    <t>RM-M101</t>
  </si>
  <si>
    <t>RM-M102</t>
  </si>
  <si>
    <t>RM-M103</t>
  </si>
  <si>
    <t>RM-M104</t>
  </si>
  <si>
    <t>RM-M105</t>
  </si>
  <si>
    <t>RM-M106</t>
  </si>
  <si>
    <t>RM-M107</t>
  </si>
  <si>
    <t>RM-M108</t>
  </si>
  <si>
    <t>RM-M084</t>
  </si>
  <si>
    <t>RM-M085</t>
  </si>
  <si>
    <t>RM-M086</t>
  </si>
  <si>
    <t>RM-M087</t>
  </si>
  <si>
    <t>RM-M088</t>
  </si>
  <si>
    <t>RM-M089</t>
  </si>
  <si>
    <t>RM-M090</t>
  </si>
  <si>
    <t>RM-M091</t>
  </si>
  <si>
    <t>RM-M092</t>
  </si>
  <si>
    <t>RM-M093</t>
  </si>
  <si>
    <t>RM-M094</t>
  </si>
  <si>
    <t>RM-M078</t>
  </si>
  <si>
    <t>RM-M079</t>
  </si>
  <si>
    <t>RM-M080</t>
  </si>
  <si>
    <t>RM-M081</t>
  </si>
  <si>
    <t>RM-M082</t>
  </si>
  <si>
    <t>RM-M083</t>
  </si>
  <si>
    <t>RM-P035</t>
  </si>
  <si>
    <t>RM-P036</t>
  </si>
  <si>
    <t>RM-P029</t>
  </si>
  <si>
    <t>RM-P030</t>
  </si>
  <si>
    <t>RM-P031</t>
  </si>
  <si>
    <t>RM-P032</t>
  </si>
  <si>
    <t>RM-P033</t>
  </si>
  <si>
    <t>RM-P034</t>
  </si>
  <si>
    <t>RM-P027</t>
  </si>
  <si>
    <t>RM-P028</t>
  </si>
  <si>
    <t>RM-P025</t>
  </si>
  <si>
    <t>RM-P026</t>
  </si>
  <si>
    <t>RM-P021</t>
  </si>
  <si>
    <t>RM-P022</t>
  </si>
  <si>
    <t>RM-P023</t>
  </si>
  <si>
    <t>RM-P024</t>
  </si>
  <si>
    <t>RM-P019</t>
  </si>
  <si>
    <t>RM-P020</t>
  </si>
  <si>
    <t>RM-P008</t>
  </si>
  <si>
    <t>RM-P009</t>
  </si>
  <si>
    <t>RM-P010</t>
  </si>
  <si>
    <t>RM-P011</t>
  </si>
  <si>
    <t>RM-P012</t>
  </si>
  <si>
    <t>RM-P013</t>
  </si>
  <si>
    <t>RM-P014</t>
  </si>
  <si>
    <t>RM-P015</t>
  </si>
  <si>
    <t>RM-P016</t>
  </si>
  <si>
    <t>RM-P017</t>
  </si>
  <si>
    <t>RM-P018</t>
  </si>
  <si>
    <t>RM-P001</t>
  </si>
  <si>
    <t>RM-P002</t>
  </si>
  <si>
    <t>RM-P003</t>
  </si>
  <si>
    <t>RM-P004</t>
  </si>
  <si>
    <t>RM-P005</t>
  </si>
  <si>
    <t>RM-P006</t>
  </si>
  <si>
    <t>RM-P007</t>
  </si>
  <si>
    <t>RM-P037</t>
  </si>
  <si>
    <t>RM-P038</t>
  </si>
  <si>
    <t>RM-P039</t>
  </si>
  <si>
    <t>RM-K070</t>
  </si>
  <si>
    <t>RM-K017B</t>
  </si>
  <si>
    <t>RM-K019B</t>
  </si>
  <si>
    <t>RM-K025B</t>
  </si>
  <si>
    <t>RM-K026B</t>
  </si>
  <si>
    <t>RM-K027B</t>
  </si>
  <si>
    <t>RM-K028B</t>
  </si>
  <si>
    <t>RM-K030B</t>
  </si>
  <si>
    <t>RM-K031B</t>
  </si>
  <si>
    <t>RM-K034B</t>
  </si>
  <si>
    <t>RM-K032B</t>
  </si>
  <si>
    <t>RM-K035B</t>
  </si>
  <si>
    <t>RM-K036B</t>
  </si>
  <si>
    <t>RM-K042B</t>
  </si>
  <si>
    <t>RM-K043B</t>
  </si>
  <si>
    <t>RM-K046B</t>
  </si>
  <si>
    <t>RM-K047B</t>
  </si>
  <si>
    <t>RM-K048B</t>
  </si>
  <si>
    <t>RM-K050B</t>
  </si>
  <si>
    <t>RM-K051B</t>
  </si>
  <si>
    <t>RM-K052B</t>
  </si>
  <si>
    <t>RM-K055B</t>
  </si>
  <si>
    <t>RM-K056B</t>
  </si>
  <si>
    <t>RM-K058B</t>
  </si>
  <si>
    <t>RM-K060B</t>
  </si>
  <si>
    <t>RM-K018B</t>
  </si>
  <si>
    <t>RM-K020B</t>
  </si>
  <si>
    <t>RM-K021B</t>
  </si>
  <si>
    <t>RM-K022B</t>
  </si>
  <si>
    <t>RM-K023B</t>
  </si>
  <si>
    <t>RM-K024B</t>
  </si>
  <si>
    <t>RM-K029B</t>
  </si>
  <si>
    <t>RM-K033B</t>
  </si>
  <si>
    <t>RM-K037B</t>
  </si>
  <si>
    <t>RM-K038B</t>
  </si>
  <si>
    <t>RM-K039B</t>
  </si>
  <si>
    <t>RM-K040B</t>
  </si>
  <si>
    <t>RM-K041B</t>
  </si>
  <si>
    <t>RM-K044B</t>
  </si>
  <si>
    <t>RM-K045B</t>
  </si>
  <si>
    <t>RM-K049B</t>
  </si>
  <si>
    <t>RM-K053B</t>
  </si>
  <si>
    <t>RM-K054B</t>
  </si>
  <si>
    <t>RM-K057B</t>
  </si>
  <si>
    <t>RM-K059B</t>
  </si>
  <si>
    <t>RM-K061B</t>
  </si>
  <si>
    <t>Boundary</t>
  </si>
  <si>
    <t>RM-K072</t>
  </si>
  <si>
    <t>RM-K073</t>
  </si>
  <si>
    <t>RM-K062B</t>
  </si>
  <si>
    <t>RM-K063B</t>
  </si>
  <si>
    <t>YYYY</t>
  </si>
  <si>
    <t>MM</t>
  </si>
  <si>
    <t>DD</t>
  </si>
  <si>
    <t>Visual Drum and Call</t>
  </si>
  <si>
    <t>Drum and Call</t>
  </si>
  <si>
    <t>Okanagan</t>
  </si>
  <si>
    <t>Les Gyug</t>
  </si>
  <si>
    <t>B-WISA</t>
  </si>
  <si>
    <t>P</t>
  </si>
  <si>
    <t>Road Monit.-First</t>
  </si>
  <si>
    <t>Detection Time (seconds)</t>
  </si>
  <si>
    <t>Maximum Suitability within 300 m</t>
  </si>
  <si>
    <t>Relative Abundance</t>
  </si>
  <si>
    <t>Williamson's Sapsucker April Road Monitoring</t>
  </si>
  <si>
    <t>Long-term Relative Abundance and Trend Monitoring</t>
  </si>
  <si>
    <t>WISA Area of Occupancy</t>
  </si>
  <si>
    <t>Public Roads kept open all year by MOTH</t>
  </si>
  <si>
    <t>Regions 3 and 8</t>
  </si>
  <si>
    <t>Average Suitability within 300 m</t>
  </si>
  <si>
    <t>Okanagan-Boundary</t>
  </si>
  <si>
    <t>RM-M045</t>
  </si>
  <si>
    <t>Only done once on first round in 2012, and then again in 2014</t>
  </si>
  <si>
    <t>RM-M072</t>
  </si>
  <si>
    <t>RM-M073</t>
  </si>
  <si>
    <t>RM-M074</t>
  </si>
  <si>
    <t>RM-M075</t>
  </si>
  <si>
    <t>RM-M076</t>
  </si>
  <si>
    <t>RM-M077</t>
  </si>
  <si>
    <t>RM-M109</t>
  </si>
  <si>
    <t>RM-M110</t>
  </si>
  <si>
    <t>RM-M111</t>
  </si>
  <si>
    <t>RM-M112</t>
  </si>
  <si>
    <t>RM-M113</t>
  </si>
  <si>
    <t>Added back in-Kane Valley Clearcut</t>
  </si>
  <si>
    <t>RM-M114</t>
  </si>
  <si>
    <t>RM-M115</t>
  </si>
  <si>
    <t>RM-M116</t>
  </si>
  <si>
    <t>RM-M117</t>
  </si>
  <si>
    <t>14:02</t>
  </si>
  <si>
    <t>Across valley, same WISA as previous</t>
  </si>
  <si>
    <t>Now a quarry</t>
  </si>
  <si>
    <t>Ok-Bdy</t>
  </si>
  <si>
    <t>031-1-1</t>
  </si>
  <si>
    <t>031-1-2</t>
  </si>
  <si>
    <t>031-1-3</t>
  </si>
  <si>
    <t>031-1-4</t>
  </si>
  <si>
    <t>032-1-1</t>
  </si>
  <si>
    <t>032-1-2</t>
  </si>
  <si>
    <t>032-1-3</t>
  </si>
  <si>
    <t>032-2-1</t>
  </si>
  <si>
    <t>032-2-2</t>
  </si>
  <si>
    <t>032-2-3</t>
  </si>
  <si>
    <t>032-2-4</t>
  </si>
  <si>
    <t>034-1-1</t>
  </si>
  <si>
    <t>034-1-2</t>
  </si>
  <si>
    <t>034-1-3</t>
  </si>
  <si>
    <t>034-1-4</t>
  </si>
  <si>
    <t>028-1-1</t>
  </si>
  <si>
    <t>028-1-2</t>
  </si>
  <si>
    <t>028-1-3</t>
  </si>
  <si>
    <t>028-1-4</t>
  </si>
  <si>
    <t>027-1-1</t>
  </si>
  <si>
    <t>027-1-2</t>
  </si>
  <si>
    <t>027-1-3</t>
  </si>
  <si>
    <t>027-1-4</t>
  </si>
  <si>
    <t>026-1-1</t>
  </si>
  <si>
    <t>026-1-2</t>
  </si>
  <si>
    <t>026-1-3</t>
  </si>
  <si>
    <t>026-1-4</t>
  </si>
  <si>
    <t>018-1-1</t>
  </si>
  <si>
    <t>018-1-2</t>
  </si>
  <si>
    <t>018-1-3</t>
  </si>
  <si>
    <t>018-1-4</t>
  </si>
  <si>
    <t>006-1-1</t>
  </si>
  <si>
    <t>006-1-2</t>
  </si>
  <si>
    <t>006-1-3</t>
  </si>
  <si>
    <t>006-1-4</t>
  </si>
  <si>
    <t>033-1-1</t>
  </si>
  <si>
    <t>033-1-2</t>
  </si>
  <si>
    <t>033-1-3</t>
  </si>
  <si>
    <t>033-1-4</t>
  </si>
  <si>
    <t>035-1-1</t>
  </si>
  <si>
    <t>035-1-2</t>
  </si>
  <si>
    <t>035-1-3</t>
  </si>
  <si>
    <t>035-1-4</t>
  </si>
  <si>
    <t>019-1-1</t>
  </si>
  <si>
    <t>019-1-2</t>
  </si>
  <si>
    <t>019-1-3</t>
  </si>
  <si>
    <t>019-1-4</t>
  </si>
  <si>
    <t>007-1-1</t>
  </si>
  <si>
    <t>007-1-2</t>
  </si>
  <si>
    <t>007-1-4</t>
  </si>
  <si>
    <t>036-1-1</t>
  </si>
  <si>
    <t>036-1-2</t>
  </si>
  <si>
    <t>036-1-3</t>
  </si>
  <si>
    <t>036-1-4</t>
  </si>
  <si>
    <t>025-1-1</t>
  </si>
  <si>
    <t>025-1-2</t>
  </si>
  <si>
    <t>025-1-3</t>
  </si>
  <si>
    <t>024-1-1</t>
  </si>
  <si>
    <t>024-1-2</t>
  </si>
  <si>
    <t>024-1-3</t>
  </si>
  <si>
    <t>024-1-4</t>
  </si>
  <si>
    <t>023-1-1</t>
  </si>
  <si>
    <t>023-1-2</t>
  </si>
  <si>
    <t>023-1-3</t>
  </si>
  <si>
    <t>023-1-4</t>
  </si>
  <si>
    <t>020-1-1</t>
  </si>
  <si>
    <t>020-1-2</t>
  </si>
  <si>
    <t>020-1-3</t>
  </si>
  <si>
    <t>020-1-4</t>
  </si>
  <si>
    <t>009-1-1</t>
  </si>
  <si>
    <t>009-1-2</t>
  </si>
  <si>
    <t>009-1-3</t>
  </si>
  <si>
    <t>009-1-4</t>
  </si>
  <si>
    <t>037-1-1</t>
  </si>
  <si>
    <t>037-1-2</t>
  </si>
  <si>
    <t>037-1-3</t>
  </si>
  <si>
    <t>037-1-4</t>
  </si>
  <si>
    <t>011-1-1</t>
  </si>
  <si>
    <t>011-1-2</t>
  </si>
  <si>
    <t>011-1-3</t>
  </si>
  <si>
    <t>011-1-4</t>
  </si>
  <si>
    <t>013-1-1</t>
  </si>
  <si>
    <t>013-1-2</t>
  </si>
  <si>
    <t>013-1-3</t>
  </si>
  <si>
    <t>013-1-4</t>
  </si>
  <si>
    <t>010-1-1</t>
  </si>
  <si>
    <t>010-1-2</t>
  </si>
  <si>
    <t>010-1-3</t>
  </si>
  <si>
    <t>010-1-4</t>
  </si>
  <si>
    <t>008-1-1</t>
  </si>
  <si>
    <t>008-1-2</t>
  </si>
  <si>
    <t>008-1-3</t>
  </si>
  <si>
    <t>008-1-4</t>
  </si>
  <si>
    <t>009-2-1</t>
  </si>
  <si>
    <t>009-2-2</t>
  </si>
  <si>
    <t>009-2-3</t>
  </si>
  <si>
    <t>009-2-4</t>
  </si>
  <si>
    <t>005-1-1</t>
  </si>
  <si>
    <t>005-1-2</t>
  </si>
  <si>
    <t>005-1-3</t>
  </si>
  <si>
    <t>005-1-4</t>
  </si>
  <si>
    <t>021-1-1</t>
  </si>
  <si>
    <t>021-1-2</t>
  </si>
  <si>
    <t>021-1-3</t>
  </si>
  <si>
    <t>021-1-4</t>
  </si>
  <si>
    <t>012-1-1</t>
  </si>
  <si>
    <t>012-1-2</t>
  </si>
  <si>
    <t>012-1-3</t>
  </si>
  <si>
    <t>012-1-4</t>
  </si>
  <si>
    <t>008-2-1</t>
  </si>
  <si>
    <t>008-2-2</t>
  </si>
  <si>
    <t>008-2-3</t>
  </si>
  <si>
    <t>008-2-4</t>
  </si>
  <si>
    <t>039-2-1</t>
  </si>
  <si>
    <t>039-2-2</t>
  </si>
  <si>
    <t>039-2-3</t>
  </si>
  <si>
    <t>038-1-1</t>
  </si>
  <si>
    <t>038-1-2</t>
  </si>
  <si>
    <t>038-1-3</t>
  </si>
  <si>
    <t>038-1-4</t>
  </si>
  <si>
    <t>001-1-1</t>
  </si>
  <si>
    <t>001-1-2</t>
  </si>
  <si>
    <t>001-1-3</t>
  </si>
  <si>
    <t>001-1-4</t>
  </si>
  <si>
    <t>039-3-1</t>
  </si>
  <si>
    <t>039-3-2</t>
  </si>
  <si>
    <t>039-3-3</t>
  </si>
  <si>
    <t>039-3-4</t>
  </si>
  <si>
    <t>022-1-1</t>
  </si>
  <si>
    <t>022-1-2</t>
  </si>
  <si>
    <t>022-1-3</t>
  </si>
  <si>
    <t>022-1-4</t>
  </si>
  <si>
    <t>004-1-1</t>
  </si>
  <si>
    <t>004-1-2</t>
  </si>
  <si>
    <t>004-1-3</t>
  </si>
  <si>
    <t>004-1-4</t>
  </si>
  <si>
    <t>040-1-1</t>
  </si>
  <si>
    <t>040-1-2</t>
  </si>
  <si>
    <t>040-1-3</t>
  </si>
  <si>
    <t>040-1-4</t>
  </si>
  <si>
    <t>039-1-1</t>
  </si>
  <si>
    <t>039-1-2</t>
  </si>
  <si>
    <t>039-1-3</t>
  </si>
  <si>
    <t>003-1-1</t>
  </si>
  <si>
    <t>003-1-2</t>
  </si>
  <si>
    <t>003-1-3</t>
  </si>
  <si>
    <t>041-1-1</t>
  </si>
  <si>
    <t>041-1-2</t>
  </si>
  <si>
    <t>041-1-3</t>
  </si>
  <si>
    <t>041-1-4</t>
  </si>
  <si>
    <t>002-1-1</t>
  </si>
  <si>
    <t>002-1-2</t>
  </si>
  <si>
    <t>002-1-3</t>
  </si>
  <si>
    <t>002-1-4</t>
  </si>
  <si>
    <t>042-1-1</t>
  </si>
  <si>
    <t>042-1-2</t>
  </si>
  <si>
    <t>042-1-3</t>
  </si>
  <si>
    <t>042-1-4</t>
  </si>
  <si>
    <t>043-1-1</t>
  </si>
  <si>
    <t>043-1-2</t>
  </si>
  <si>
    <t>043-1-3</t>
  </si>
  <si>
    <t>043-1-4</t>
  </si>
  <si>
    <t>044-1-1</t>
  </si>
  <si>
    <t>044-1-2</t>
  </si>
  <si>
    <t>044-1-3</t>
  </si>
  <si>
    <t>044-1-4</t>
  </si>
  <si>
    <t>045-1-1</t>
  </si>
  <si>
    <t>045-1-2</t>
  </si>
  <si>
    <t>045-1-3</t>
  </si>
  <si>
    <t>045-1-4</t>
  </si>
  <si>
    <t>046-1-1</t>
  </si>
  <si>
    <t>046-1-2</t>
  </si>
  <si>
    <t>046-1-3</t>
  </si>
  <si>
    <t>046-1-4</t>
  </si>
  <si>
    <t>Princeton</t>
  </si>
  <si>
    <t>051-1-1</t>
  </si>
  <si>
    <t>051-1-2</t>
  </si>
  <si>
    <t>051-1-3</t>
  </si>
  <si>
    <t>053-1-1</t>
  </si>
  <si>
    <t>053-1-2</t>
  </si>
  <si>
    <t>053-1-3</t>
  </si>
  <si>
    <t>053-1-4</t>
  </si>
  <si>
    <t>047-1-1</t>
  </si>
  <si>
    <t>047-1-2</t>
  </si>
  <si>
    <t>047-1-3</t>
  </si>
  <si>
    <t>047-1-4</t>
  </si>
  <si>
    <t>054-1-1</t>
  </si>
  <si>
    <t>054-1-2</t>
  </si>
  <si>
    <t>054-1-3</t>
  </si>
  <si>
    <t>054-1-4</t>
  </si>
  <si>
    <t>048-1-1</t>
  </si>
  <si>
    <t>048-1-2</t>
  </si>
  <si>
    <t>048-1-3</t>
  </si>
  <si>
    <t>052-1-1</t>
  </si>
  <si>
    <t>052-1-2</t>
  </si>
  <si>
    <t>052-1-3</t>
  </si>
  <si>
    <t>052-1-4</t>
  </si>
  <si>
    <t>049-1-1</t>
  </si>
  <si>
    <t>049-1-2</t>
  </si>
  <si>
    <t>049-1-3</t>
  </si>
  <si>
    <t>049-1-4</t>
  </si>
  <si>
    <t>Merritt</t>
  </si>
  <si>
    <t>055-1-1</t>
  </si>
  <si>
    <t>055-1-2</t>
  </si>
  <si>
    <t>055-1-3</t>
  </si>
  <si>
    <t>055-1-4</t>
  </si>
  <si>
    <t>056-1-1</t>
  </si>
  <si>
    <t>056-1-2</t>
  </si>
  <si>
    <t>056-1-3</t>
  </si>
  <si>
    <t>056-1-4</t>
  </si>
  <si>
    <t>057-1-1</t>
  </si>
  <si>
    <t>057-1-2</t>
  </si>
  <si>
    <t>057-1-3</t>
  </si>
  <si>
    <t>057-1-4</t>
  </si>
  <si>
    <t>058-1-1</t>
  </si>
  <si>
    <t>058-1-2</t>
  </si>
  <si>
    <t>058-1-3</t>
  </si>
  <si>
    <t>058-1-4</t>
  </si>
  <si>
    <t>059-1-1</t>
  </si>
  <si>
    <t>059-1-2</t>
  </si>
  <si>
    <t>059-1-3</t>
  </si>
  <si>
    <t>059-1-4</t>
  </si>
  <si>
    <t>063-1-1</t>
  </si>
  <si>
    <t>063-1-2</t>
  </si>
  <si>
    <t>063-1-4</t>
  </si>
  <si>
    <t>062-1-2</t>
  </si>
  <si>
    <t>062-1-3</t>
  </si>
  <si>
    <t>062-1-4</t>
  </si>
  <si>
    <t>065-1-1</t>
  </si>
  <si>
    <t>065-1-2</t>
  </si>
  <si>
    <t>065-1-3</t>
  </si>
  <si>
    <t>065-1-4</t>
  </si>
  <si>
    <t>064-1-1</t>
  </si>
  <si>
    <t>064-1-2</t>
  </si>
  <si>
    <t>064-1-3</t>
  </si>
  <si>
    <t>064-1-4</t>
  </si>
  <si>
    <t>074-1-1</t>
  </si>
  <si>
    <t>074-1-2</t>
  </si>
  <si>
    <t>074-1-3</t>
  </si>
  <si>
    <t>074-1-4</t>
  </si>
  <si>
    <t>079-1-1</t>
  </si>
  <si>
    <t>079-1-2</t>
  </si>
  <si>
    <t>079-1-3</t>
  </si>
  <si>
    <t>079-1-4</t>
  </si>
  <si>
    <t>078-1-1</t>
  </si>
  <si>
    <t>078-1-2</t>
  </si>
  <si>
    <t>078-1-3</t>
  </si>
  <si>
    <t>078-1-4</t>
  </si>
  <si>
    <t>077-1-1</t>
  </si>
  <si>
    <t>077-1-2</t>
  </si>
  <si>
    <t>077-1-3</t>
  </si>
  <si>
    <t>077-1-4</t>
  </si>
  <si>
    <t>067-1-1</t>
  </si>
  <si>
    <t>067-1-2</t>
  </si>
  <si>
    <t>067-1-3</t>
  </si>
  <si>
    <t>067-1-4</t>
  </si>
  <si>
    <t>075-1-1</t>
  </si>
  <si>
    <t>075-1-2</t>
  </si>
  <si>
    <t>075-1-3</t>
  </si>
  <si>
    <t>075-1-4</t>
  </si>
  <si>
    <t>068-1-1</t>
  </si>
  <si>
    <t>068-1-2</t>
  </si>
  <si>
    <t>068-1-3</t>
  </si>
  <si>
    <t>073-1-1</t>
  </si>
  <si>
    <t>073-1-2</t>
  </si>
  <si>
    <t>073-1-3</t>
  </si>
  <si>
    <t>073-1-4</t>
  </si>
  <si>
    <t>080-1-1</t>
  </si>
  <si>
    <t>080-1-2</t>
  </si>
  <si>
    <t>080-1-3</t>
  </si>
  <si>
    <t>080-1-4</t>
  </si>
  <si>
    <t>071-1-1</t>
  </si>
  <si>
    <t>071-1-2</t>
  </si>
  <si>
    <t>071-1-3</t>
  </si>
  <si>
    <t>082-2-1</t>
  </si>
  <si>
    <t>082-2-2</t>
  </si>
  <si>
    <t>082-2-3</t>
  </si>
  <si>
    <t>082-2-4</t>
  </si>
  <si>
    <t>083-1-1</t>
  </si>
  <si>
    <t>083-1-2</t>
  </si>
  <si>
    <t>083-1-3</t>
  </si>
  <si>
    <t>083-1-4</t>
  </si>
  <si>
    <t>082-1-1</t>
  </si>
  <si>
    <t>082-1-2</t>
  </si>
  <si>
    <t>082-1-3</t>
  </si>
  <si>
    <t>084-2-1</t>
  </si>
  <si>
    <t>084-2-2</t>
  </si>
  <si>
    <t>084-2-3</t>
  </si>
  <si>
    <t>084-2-4</t>
  </si>
  <si>
    <t>085-1-1</t>
  </si>
  <si>
    <t>085-1-2</t>
  </si>
  <si>
    <t>085-1-3</t>
  </si>
  <si>
    <t>085-1-4</t>
  </si>
  <si>
    <t>084-1-1</t>
  </si>
  <si>
    <t>084-1-2</t>
  </si>
  <si>
    <t>084-1-3</t>
  </si>
  <si>
    <t>084-1-4</t>
  </si>
  <si>
    <t>076-1-1</t>
  </si>
  <si>
    <t>076-1-2</t>
  </si>
  <si>
    <t>076-1-3</t>
  </si>
  <si>
    <t>076-1-4</t>
  </si>
  <si>
    <t>070-1-1</t>
  </si>
  <si>
    <t>070-1-2</t>
  </si>
  <si>
    <t>070-1-3</t>
  </si>
  <si>
    <t>070-1-4</t>
  </si>
  <si>
    <t>086-1-1</t>
  </si>
  <si>
    <t>086-1-2</t>
  </si>
  <si>
    <t>086-1-3</t>
  </si>
  <si>
    <t>086-1-4</t>
  </si>
  <si>
    <t>087-1-1</t>
  </si>
  <si>
    <t>087-1-2</t>
  </si>
  <si>
    <t>087-1-3</t>
  </si>
  <si>
    <t>087-1-4</t>
  </si>
  <si>
    <t>087-2-1</t>
  </si>
  <si>
    <t>087-2-2</t>
  </si>
  <si>
    <t>087-2-3</t>
  </si>
  <si>
    <t>087-2-4</t>
  </si>
  <si>
    <t>088-2-1</t>
  </si>
  <si>
    <t>088-2-2</t>
  </si>
  <si>
    <t>088-2-3</t>
  </si>
  <si>
    <t>088-2-4</t>
  </si>
  <si>
    <t>088-1-1</t>
  </si>
  <si>
    <t>088-1-2</t>
  </si>
  <si>
    <t>088-1-3</t>
  </si>
  <si>
    <t>088-1-4</t>
  </si>
  <si>
    <t>091-1-1</t>
  </si>
  <si>
    <t>091-1-2</t>
  </si>
  <si>
    <t>091-1-3</t>
  </si>
  <si>
    <t>092-1-1</t>
  </si>
  <si>
    <t>092-1-2</t>
  </si>
  <si>
    <t>092-1-3</t>
  </si>
  <si>
    <t>092-1-4</t>
  </si>
  <si>
    <t>093-1-1</t>
  </si>
  <si>
    <t>093-1-2</t>
  </si>
  <si>
    <t>093-1-3</t>
  </si>
  <si>
    <t>093-1-4</t>
  </si>
  <si>
    <t>094-1-1</t>
  </si>
  <si>
    <t>094-1-2</t>
  </si>
  <si>
    <t>094-1-3</t>
  </si>
  <si>
    <t>094-1-4</t>
  </si>
  <si>
    <t>096-1-1</t>
  </si>
  <si>
    <t>096-1-2</t>
  </si>
  <si>
    <t>096-1-3</t>
  </si>
  <si>
    <t>096-1-4</t>
  </si>
  <si>
    <t>RM CPB</t>
  </si>
  <si>
    <t>Patch CPB</t>
  </si>
  <si>
    <t>Road Monitoring</t>
  </si>
  <si>
    <t>Patch Monitoring</t>
  </si>
  <si>
    <t>New UTM E</t>
  </si>
  <si>
    <t>New UTM N</t>
  </si>
  <si>
    <t>New Albers E</t>
  </si>
  <si>
    <t>New Albers N</t>
  </si>
  <si>
    <t>Reason</t>
  </si>
  <si>
    <t>Moved to Road-Private</t>
  </si>
  <si>
    <t>Moved because I forgot the snowshoes and could not make it to point</t>
  </si>
  <si>
    <t>PATCH#</t>
  </si>
  <si>
    <t>HABITAT</t>
  </si>
  <si>
    <t>Ok-Bdy TFL8</t>
  </si>
  <si>
    <t>001-1</t>
  </si>
  <si>
    <t>L</t>
  </si>
  <si>
    <t>002-1</t>
  </si>
  <si>
    <t>052-1</t>
  </si>
  <si>
    <t>003-1</t>
  </si>
  <si>
    <t>053-1</t>
  </si>
  <si>
    <t>004-1</t>
  </si>
  <si>
    <t>054-1</t>
  </si>
  <si>
    <t>005-1</t>
  </si>
  <si>
    <t>Pike Mt</t>
  </si>
  <si>
    <t>006-1</t>
  </si>
  <si>
    <t>Private-Kerr-Marshall</t>
  </si>
  <si>
    <t>055-1</t>
  </si>
  <si>
    <t>007-1</t>
  </si>
  <si>
    <t>Drop Pt3</t>
  </si>
  <si>
    <t>056-1</t>
  </si>
  <si>
    <t>008-1</t>
  </si>
  <si>
    <t>057-1</t>
  </si>
  <si>
    <t>058-1</t>
  </si>
  <si>
    <t>009-1</t>
  </si>
  <si>
    <t>Otter-Boss-Davis-Dodds-AspenGrove</t>
  </si>
  <si>
    <t>059-1</t>
  </si>
  <si>
    <t>010-1</t>
  </si>
  <si>
    <t>062-1</t>
  </si>
  <si>
    <t>Only 3 Pts on Crown</t>
  </si>
  <si>
    <t>012-1</t>
  </si>
  <si>
    <t>063-1</t>
  </si>
  <si>
    <t>013-1</t>
  </si>
  <si>
    <t>064-1</t>
  </si>
  <si>
    <t>Bdy - Anarchist-Johnstone</t>
  </si>
  <si>
    <t>065-1</t>
  </si>
  <si>
    <t>011-1</t>
  </si>
  <si>
    <t>067-1</t>
  </si>
  <si>
    <t>018-1</t>
  </si>
  <si>
    <t>068-1</t>
  </si>
  <si>
    <t>019-1</t>
  </si>
  <si>
    <t>Kane</t>
  </si>
  <si>
    <t>020-1</t>
  </si>
  <si>
    <t>070-1</t>
  </si>
  <si>
    <t>021-1</t>
  </si>
  <si>
    <t>071-1</t>
  </si>
  <si>
    <t>022-1</t>
  </si>
  <si>
    <t>073-1</t>
  </si>
  <si>
    <t>Nicola Ranch</t>
  </si>
  <si>
    <t>023-1</t>
  </si>
  <si>
    <t>074-1</t>
  </si>
  <si>
    <t>024-1</t>
  </si>
  <si>
    <t>075-1</t>
  </si>
  <si>
    <t>025-1</t>
  </si>
  <si>
    <t>077-1</t>
  </si>
  <si>
    <t>026-1</t>
  </si>
  <si>
    <t>Coquihalla</t>
  </si>
  <si>
    <t>027-1</t>
  </si>
  <si>
    <t>076-1</t>
  </si>
  <si>
    <t>028-1</t>
  </si>
  <si>
    <t>078-1</t>
  </si>
  <si>
    <t>079-1</t>
  </si>
  <si>
    <t>031-1</t>
  </si>
  <si>
    <t>080-1</t>
  </si>
  <si>
    <t>032-1</t>
  </si>
  <si>
    <t>Patchett-Midday</t>
  </si>
  <si>
    <t>082-1</t>
  </si>
  <si>
    <t>033-1</t>
  </si>
  <si>
    <t>034-1</t>
  </si>
  <si>
    <t>083-1</t>
  </si>
  <si>
    <t>035-1</t>
  </si>
  <si>
    <t>084-1</t>
  </si>
  <si>
    <t>036-1</t>
  </si>
  <si>
    <t>037-1</t>
  </si>
  <si>
    <t>085-1</t>
  </si>
  <si>
    <t>038-1</t>
  </si>
  <si>
    <t>086-1</t>
  </si>
  <si>
    <t>039-1</t>
  </si>
  <si>
    <t>087-1</t>
  </si>
  <si>
    <t>039-2</t>
  </si>
  <si>
    <t>088-1</t>
  </si>
  <si>
    <t>040-1</t>
  </si>
  <si>
    <t>041-1</t>
  </si>
  <si>
    <t>NW Merritt</t>
  </si>
  <si>
    <t>042-1</t>
  </si>
  <si>
    <t>091-1</t>
  </si>
  <si>
    <t>043-1</t>
  </si>
  <si>
    <t>092-1</t>
  </si>
  <si>
    <t>Private</t>
  </si>
  <si>
    <t>044-1</t>
  </si>
  <si>
    <t>093-1</t>
  </si>
  <si>
    <t>045-1</t>
  </si>
  <si>
    <t>094-1</t>
  </si>
  <si>
    <t>046-1</t>
  </si>
  <si>
    <t>096-1</t>
  </si>
  <si>
    <t>047-1</t>
  </si>
  <si>
    <t>048-1</t>
  </si>
  <si>
    <t>049-1</t>
  </si>
  <si>
    <t>Spare Ms</t>
  </si>
  <si>
    <t>N CPB</t>
  </si>
  <si>
    <t>N WISA</t>
  </si>
  <si>
    <t>Snowshoes</t>
  </si>
  <si>
    <t>Only 3 Pts on Crown; snowshoes</t>
  </si>
  <si>
    <t>Time (hrs)</t>
  </si>
  <si>
    <t>Private-moved to road</t>
  </si>
  <si>
    <t>moved to top of bluff</t>
  </si>
  <si>
    <t>moved 20 m to ridge out of gully</t>
  </si>
  <si>
    <t>forgot snowshoes-could not reach site</t>
  </si>
  <si>
    <t>Moved to road-private land</t>
  </si>
  <si>
    <t>Moved to edge of bluff rather than ridge top</t>
  </si>
  <si>
    <t>Patch</t>
  </si>
  <si>
    <t>Private-not sampled</t>
  </si>
  <si>
    <t>Private-Not Sampled</t>
  </si>
  <si>
    <t>015-1</t>
  </si>
  <si>
    <t>016-1</t>
  </si>
  <si>
    <t>017-1</t>
  </si>
  <si>
    <t>029-1</t>
  </si>
  <si>
    <t>030-1</t>
  </si>
  <si>
    <t>050-1</t>
  </si>
  <si>
    <t>051-1</t>
  </si>
  <si>
    <t>060-1</t>
  </si>
  <si>
    <t>061-1</t>
  </si>
  <si>
    <t>066-1</t>
  </si>
  <si>
    <t>069-1</t>
  </si>
  <si>
    <t>081-1</t>
  </si>
  <si>
    <t>089-1</t>
  </si>
  <si>
    <t>095-1</t>
  </si>
  <si>
    <t>Ranchland-permission denied</t>
  </si>
  <si>
    <t>Ranchland-permission denied for LEWO in 2011</t>
  </si>
  <si>
    <t>Private-moved 40 m to crown</t>
  </si>
  <si>
    <t>Moved out of Cw swamp</t>
  </si>
  <si>
    <t>Moved to top of ridge</t>
  </si>
  <si>
    <t>Incidental</t>
  </si>
  <si>
    <t>None</t>
  </si>
  <si>
    <t>Found in midpatch 020-1 but not on CPB</t>
  </si>
  <si>
    <t>Found in midpatch 084-1</t>
  </si>
  <si>
    <t>Williamson's Sapsucker Patch (not annual) Monitoring</t>
  </si>
  <si>
    <t>RATTLE</t>
  </si>
  <si>
    <t>PROBABLE PAIR CHATTERING</t>
  </si>
  <si>
    <t>SAME WISA AS ON 1 DETECTED</t>
  </si>
  <si>
    <t>LS</t>
  </si>
  <si>
    <t>CAME IN</t>
  </si>
  <si>
    <t>RandomOrder1</t>
  </si>
  <si>
    <t>Drop Pt4</t>
  </si>
  <si>
    <t>066-1-1</t>
  </si>
  <si>
    <t>066-1-2</t>
  </si>
  <si>
    <t>066-1-4</t>
  </si>
  <si>
    <t>Moved out of marsh</t>
  </si>
  <si>
    <t>Moved out of willow swamp</t>
  </si>
  <si>
    <t>Private Land-moved to road</t>
  </si>
  <si>
    <t>Nicola Ranch access</t>
  </si>
  <si>
    <t>Found in midpatch 049-1</t>
  </si>
  <si>
    <t>MOVED 50 M OUT OF DEEP GULLY</t>
  </si>
  <si>
    <t>Found in midpatch 088-1</t>
  </si>
  <si>
    <t>Found in midpatch 092-1</t>
  </si>
  <si>
    <t>Philip Gyug</t>
  </si>
  <si>
    <t>Found in midpatch 032-1</t>
  </si>
  <si>
    <t>Found in midpatch 047-1</t>
  </si>
  <si>
    <t>I HEARD 2 WISA RESPOND WHERE I WAS 375 M AWAY THAT COULD NOT BE HEARD BY PG FROM THE CPB PT</t>
  </si>
  <si>
    <t>Moved out of steep slope to road</t>
  </si>
  <si>
    <t>Responded to CPB at 045-1-3 but could not be heard from CPB pt (I was 373 m N of CPB pt at the time)</t>
  </si>
  <si>
    <t>Drop Pt3 2 people</t>
  </si>
  <si>
    <t>2 people</t>
  </si>
  <si>
    <t>POSSIBLE PAIR</t>
  </si>
  <si>
    <t>HS</t>
  </si>
  <si>
    <t>Fresh partial cut, left &gt;100 stems/ha, moved out of gully beside marsh to top of ridge 35 m W</t>
  </si>
  <si>
    <t>Incidental at Lw2 BT pot WISA nest; in Patch 007-1</t>
  </si>
  <si>
    <t>Moved out of Cw gully with noisy stream</t>
  </si>
  <si>
    <t>After time</t>
  </si>
  <si>
    <t>Heard after 5 minutes</t>
  </si>
  <si>
    <t>Moved 50 m to road from private land</t>
  </si>
  <si>
    <t>Calling where truck parked both when left and when came back</t>
  </si>
  <si>
    <t>Moved to top of steep bank</t>
  </si>
  <si>
    <t>Moved uphill out of rock bluffs</t>
  </si>
  <si>
    <t>Hab Suit</t>
  </si>
  <si>
    <t>!!!!!!!!!!!!!</t>
  </si>
  <si>
    <t>Road Monit.-Second</t>
  </si>
  <si>
    <t>Les Gyug, Philip Gyug</t>
  </si>
  <si>
    <t>Did not drum or call-seen on power pole</t>
  </si>
  <si>
    <t>Paired with next</t>
  </si>
  <si>
    <t>Paired with previous</t>
  </si>
  <si>
    <t>Too close to creek</t>
  </si>
  <si>
    <t>MOVED 50 M TO GULLY FROM STEEP N SLOPE</t>
  </si>
  <si>
    <t>MOVED 35 M UP TO ROLL OF VERY STEEP SLOPE</t>
  </si>
  <si>
    <t>DRUMMED LATER-NEAR WNK026</t>
  </si>
  <si>
    <t>Found in midpatch 039-1</t>
  </si>
  <si>
    <t>Moved 40 m away from noisy stream</t>
  </si>
  <si>
    <t>Moved 200 m to base of cliff (from middle of cliff)</t>
  </si>
  <si>
    <t>WB488</t>
  </si>
  <si>
    <t>WB489</t>
  </si>
  <si>
    <t>WB490</t>
  </si>
  <si>
    <t>WB491</t>
  </si>
  <si>
    <t>WB492</t>
  </si>
  <si>
    <t>WB493</t>
  </si>
  <si>
    <t>WB494</t>
  </si>
  <si>
    <t>WB495</t>
  </si>
  <si>
    <t>WB496</t>
  </si>
  <si>
    <t>WB497</t>
  </si>
  <si>
    <t>WB498</t>
  </si>
  <si>
    <t>WB499</t>
  </si>
  <si>
    <t>WB500</t>
  </si>
  <si>
    <t>WB501</t>
  </si>
  <si>
    <t>WB502</t>
  </si>
  <si>
    <t>WB503</t>
  </si>
  <si>
    <t>WB504</t>
  </si>
  <si>
    <t>WB505</t>
  </si>
  <si>
    <t>WB506</t>
  </si>
  <si>
    <t>WB507</t>
  </si>
  <si>
    <t>WB508</t>
  </si>
  <si>
    <t>WB509</t>
  </si>
  <si>
    <t>WB510</t>
  </si>
  <si>
    <t>WB511</t>
  </si>
  <si>
    <t>WB512</t>
  </si>
  <si>
    <t>WB513</t>
  </si>
  <si>
    <t>WB514</t>
  </si>
  <si>
    <t>WB515</t>
  </si>
  <si>
    <t>WB516</t>
  </si>
  <si>
    <t>WB517</t>
  </si>
  <si>
    <t>WB518</t>
  </si>
  <si>
    <t>WB519</t>
  </si>
  <si>
    <t>WB520</t>
  </si>
  <si>
    <t>WB521</t>
  </si>
  <si>
    <t>WB522</t>
  </si>
  <si>
    <t>WB523</t>
  </si>
  <si>
    <t>WB524</t>
  </si>
  <si>
    <t>WB525</t>
  </si>
  <si>
    <t>WB526</t>
  </si>
  <si>
    <t>WB527</t>
  </si>
  <si>
    <t>WB528</t>
  </si>
  <si>
    <t>WB529</t>
  </si>
  <si>
    <t>WB530</t>
  </si>
  <si>
    <t>WB531</t>
  </si>
  <si>
    <t>WB532</t>
  </si>
  <si>
    <t>WB533</t>
  </si>
  <si>
    <t>WB534</t>
  </si>
  <si>
    <t>WB535</t>
  </si>
  <si>
    <t>WB536</t>
  </si>
  <si>
    <t>WB537</t>
  </si>
  <si>
    <t>WK359</t>
  </si>
  <si>
    <t>WK360</t>
  </si>
  <si>
    <t>WK361</t>
  </si>
  <si>
    <t>WK362</t>
  </si>
  <si>
    <t>WK363</t>
  </si>
  <si>
    <t>WK364</t>
  </si>
  <si>
    <t>WK365</t>
  </si>
  <si>
    <t>WK366</t>
  </si>
  <si>
    <t>WK367</t>
  </si>
  <si>
    <t>WK368</t>
  </si>
  <si>
    <t>WK369</t>
  </si>
  <si>
    <t>WK370</t>
  </si>
  <si>
    <t>WK371</t>
  </si>
  <si>
    <t>WK372</t>
  </si>
  <si>
    <t>WK373</t>
  </si>
  <si>
    <t>WK374</t>
  </si>
  <si>
    <t>WK375</t>
  </si>
  <si>
    <t>WK376</t>
  </si>
  <si>
    <t>WK377</t>
  </si>
  <si>
    <t>WP205</t>
  </si>
  <si>
    <t>WP206</t>
  </si>
  <si>
    <t>WP207</t>
  </si>
  <si>
    <t>WP208</t>
  </si>
  <si>
    <t>WP209</t>
  </si>
  <si>
    <t>WP210</t>
  </si>
  <si>
    <t>WP211</t>
  </si>
  <si>
    <t>WP212</t>
  </si>
  <si>
    <t>WP213</t>
  </si>
  <si>
    <t>WP214</t>
  </si>
  <si>
    <t>WP215</t>
  </si>
  <si>
    <t>WP216</t>
  </si>
  <si>
    <t>WP217</t>
  </si>
  <si>
    <t>WP218</t>
  </si>
  <si>
    <t>WP219</t>
  </si>
  <si>
    <t>WP220</t>
  </si>
  <si>
    <t>WP221</t>
  </si>
  <si>
    <t>WP222</t>
  </si>
  <si>
    <t>WP223</t>
  </si>
  <si>
    <t>WP224</t>
  </si>
  <si>
    <t>WP225</t>
  </si>
  <si>
    <t>WP226</t>
  </si>
  <si>
    <t>WP227</t>
  </si>
  <si>
    <t>WP228</t>
  </si>
  <si>
    <t>WP229</t>
  </si>
  <si>
    <t>WP230</t>
  </si>
  <si>
    <t>WP231</t>
  </si>
  <si>
    <t>WP232</t>
  </si>
  <si>
    <t>WP233</t>
  </si>
  <si>
    <t>WP234</t>
  </si>
  <si>
    <t>WP235</t>
  </si>
  <si>
    <t>WP236</t>
  </si>
  <si>
    <t>WP237</t>
  </si>
  <si>
    <t>WP238</t>
  </si>
  <si>
    <t>WP239</t>
  </si>
  <si>
    <t>WM674</t>
  </si>
  <si>
    <t>WM675</t>
  </si>
  <si>
    <t>WM676</t>
  </si>
  <si>
    <t>WM677</t>
  </si>
  <si>
    <t>WM678</t>
  </si>
  <si>
    <t>WM679</t>
  </si>
  <si>
    <t>WM680</t>
  </si>
  <si>
    <t>WM681</t>
  </si>
  <si>
    <t>WM682</t>
  </si>
  <si>
    <t>WM683</t>
  </si>
  <si>
    <t>WM684</t>
  </si>
  <si>
    <t>WM685</t>
  </si>
  <si>
    <t>WM686</t>
  </si>
  <si>
    <t>WM687</t>
  </si>
  <si>
    <t>WM688</t>
  </si>
  <si>
    <t>WM689</t>
  </si>
  <si>
    <t>WM690</t>
  </si>
  <si>
    <t>WM691</t>
  </si>
  <si>
    <t>WM692</t>
  </si>
  <si>
    <t>WM693</t>
  </si>
  <si>
    <t>WM694</t>
  </si>
  <si>
    <t>WM695</t>
  </si>
  <si>
    <t>WM696</t>
  </si>
  <si>
    <t>WM697</t>
  </si>
  <si>
    <t>WM698</t>
  </si>
  <si>
    <t>WM699</t>
  </si>
  <si>
    <t>WM700</t>
  </si>
  <si>
    <t>WM701</t>
  </si>
  <si>
    <t>WM702</t>
  </si>
  <si>
    <t>WM703</t>
  </si>
  <si>
    <t>WM704</t>
  </si>
  <si>
    <t>WM705</t>
  </si>
  <si>
    <t>WM706</t>
  </si>
  <si>
    <t>WM707</t>
  </si>
  <si>
    <t>WM708</t>
  </si>
  <si>
    <t>WM709</t>
  </si>
  <si>
    <t>WM710</t>
  </si>
  <si>
    <t>WM711</t>
  </si>
  <si>
    <t>WM712</t>
  </si>
  <si>
    <t>WM713</t>
  </si>
  <si>
    <t>WM714</t>
  </si>
  <si>
    <t>WM715</t>
  </si>
  <si>
    <t>WM716</t>
  </si>
  <si>
    <t>WM717</t>
  </si>
  <si>
    <t>WM718</t>
  </si>
  <si>
    <t>WM719</t>
  </si>
  <si>
    <t>WM720</t>
  </si>
  <si>
    <t>WM721</t>
  </si>
  <si>
    <t>WM722</t>
  </si>
  <si>
    <t>WM723</t>
  </si>
  <si>
    <t>WM724</t>
  </si>
  <si>
    <t>WM725</t>
  </si>
  <si>
    <t>WM726</t>
  </si>
  <si>
    <t>WM727</t>
  </si>
  <si>
    <t>WM728</t>
  </si>
  <si>
    <t>WM729</t>
  </si>
  <si>
    <t>WM730</t>
  </si>
  <si>
    <t>WM731</t>
  </si>
  <si>
    <t>WM732</t>
  </si>
  <si>
    <t>WM733</t>
  </si>
  <si>
    <t>WM734</t>
  </si>
  <si>
    <t>WM735</t>
  </si>
  <si>
    <t>WM736</t>
  </si>
  <si>
    <t>WM737</t>
  </si>
  <si>
    <t>WM738</t>
  </si>
  <si>
    <t>WM739</t>
  </si>
  <si>
    <t>WM740</t>
  </si>
  <si>
    <t>WM741</t>
  </si>
  <si>
    <t>WM742</t>
  </si>
  <si>
    <t>WM743</t>
  </si>
  <si>
    <t>037-3</t>
  </si>
  <si>
    <t>037-4</t>
  </si>
  <si>
    <t>037-5</t>
  </si>
  <si>
    <t>036-5</t>
  </si>
  <si>
    <t>538</t>
  </si>
  <si>
    <t>025-4</t>
  </si>
  <si>
    <t>024-5</t>
  </si>
  <si>
    <t>023-3</t>
  </si>
  <si>
    <t>508</t>
  </si>
  <si>
    <t>621</t>
  </si>
  <si>
    <t>019-4</t>
  </si>
  <si>
    <t>533</t>
  </si>
  <si>
    <t>013-4</t>
  </si>
  <si>
    <t>011-5</t>
  </si>
  <si>
    <t>018-4</t>
  </si>
  <si>
    <t>018-5</t>
  </si>
  <si>
    <t>017-4</t>
  </si>
  <si>
    <t>016-3</t>
  </si>
  <si>
    <t>016-4</t>
  </si>
  <si>
    <t>585</t>
  </si>
  <si>
    <t>560</t>
  </si>
  <si>
    <t>029-4</t>
  </si>
  <si>
    <t>029-3</t>
  </si>
  <si>
    <t>030-2</t>
  </si>
  <si>
    <t>029-2</t>
  </si>
  <si>
    <t>553</t>
  </si>
  <si>
    <t>505</t>
  </si>
  <si>
    <t>607</t>
  </si>
  <si>
    <t>031-5</t>
  </si>
  <si>
    <t>481</t>
  </si>
  <si>
    <t>532</t>
  </si>
  <si>
    <t>061-5</t>
  </si>
  <si>
    <t>061-3</t>
  </si>
  <si>
    <t>060-3</t>
  </si>
  <si>
    <t>057-2</t>
  </si>
  <si>
    <t>547</t>
  </si>
  <si>
    <t>068-2</t>
  </si>
  <si>
    <t>067-3</t>
  </si>
  <si>
    <t>066-2</t>
  </si>
  <si>
    <t>067-2</t>
  </si>
  <si>
    <t>502</t>
  </si>
  <si>
    <t>066-4</t>
  </si>
  <si>
    <t>065-3</t>
  </si>
  <si>
    <t>572</t>
  </si>
  <si>
    <t>062-5</t>
  </si>
  <si>
    <t>062-2</t>
  </si>
  <si>
    <t>062-3</t>
  </si>
  <si>
    <t>063-4</t>
  </si>
  <si>
    <t>059-2</t>
  </si>
  <si>
    <t>059-5</t>
  </si>
  <si>
    <t>058-4</t>
  </si>
  <si>
    <t>514</t>
  </si>
  <si>
    <t>584</t>
  </si>
  <si>
    <t>070-5</t>
  </si>
  <si>
    <t>069-4</t>
  </si>
  <si>
    <t>070-2</t>
  </si>
  <si>
    <t>071-4</t>
  </si>
  <si>
    <t>071-2</t>
  </si>
  <si>
    <t>071-5</t>
  </si>
  <si>
    <t>071-3</t>
  </si>
  <si>
    <t>073-4</t>
  </si>
  <si>
    <t>074-2</t>
  </si>
  <si>
    <t>483</t>
  </si>
  <si>
    <t>073-3</t>
  </si>
  <si>
    <t>074-5</t>
  </si>
  <si>
    <t>075-5</t>
  </si>
  <si>
    <t>075-4</t>
  </si>
  <si>
    <t>078-2</t>
  </si>
  <si>
    <t>622</t>
  </si>
  <si>
    <t>591</t>
  </si>
  <si>
    <t>564</t>
  </si>
  <si>
    <t>080-3</t>
  </si>
  <si>
    <t>080-4</t>
  </si>
  <si>
    <t>080-5</t>
  </si>
  <si>
    <t>079-2</t>
  </si>
  <si>
    <t>084-5</t>
  </si>
  <si>
    <t>081-3</t>
  </si>
  <si>
    <t>081-2</t>
  </si>
  <si>
    <t>082-4</t>
  </si>
  <si>
    <t>082-2</t>
  </si>
  <si>
    <t>614</t>
  </si>
  <si>
    <t>087-2</t>
  </si>
  <si>
    <t>087-3</t>
  </si>
  <si>
    <t>086-3</t>
  </si>
  <si>
    <t>089-4</t>
  </si>
  <si>
    <t>568</t>
  </si>
  <si>
    <t>054-2</t>
  </si>
  <si>
    <t>053-3</t>
  </si>
  <si>
    <t>054-4</t>
  </si>
  <si>
    <t>053-4</t>
  </si>
  <si>
    <t>522</t>
  </si>
  <si>
    <t>051-2</t>
  </si>
  <si>
    <t>486</t>
  </si>
  <si>
    <t>051-4</t>
  </si>
  <si>
    <t>051-5</t>
  </si>
  <si>
    <t>540</t>
  </si>
  <si>
    <t>546</t>
  </si>
  <si>
    <t>054-3</t>
  </si>
  <si>
    <t>052-2</t>
  </si>
  <si>
    <t>052-5</t>
  </si>
  <si>
    <t>052-3</t>
  </si>
  <si>
    <t>580</t>
  </si>
  <si>
    <t>077-2</t>
  </si>
  <si>
    <t>077-3</t>
  </si>
  <si>
    <t>512</t>
  </si>
  <si>
    <t>WP240</t>
  </si>
  <si>
    <t>WP241</t>
  </si>
  <si>
    <t>WP242</t>
  </si>
  <si>
    <t>WP243</t>
  </si>
  <si>
    <t>WP244</t>
  </si>
  <si>
    <t>WP245</t>
  </si>
  <si>
    <t>WP246</t>
  </si>
  <si>
    <t>WP247</t>
  </si>
  <si>
    <t>WP248</t>
  </si>
  <si>
    <t>WP249</t>
  </si>
  <si>
    <t>WP250</t>
  </si>
  <si>
    <t>WP251</t>
  </si>
  <si>
    <t>WM744</t>
  </si>
  <si>
    <t>WM745</t>
  </si>
  <si>
    <t>WM746</t>
  </si>
  <si>
    <t>WM747</t>
  </si>
  <si>
    <t>WM748</t>
  </si>
  <si>
    <t>WM749</t>
  </si>
  <si>
    <t>WM750</t>
  </si>
  <si>
    <t>WM751</t>
  </si>
  <si>
    <t>WM752</t>
  </si>
  <si>
    <t>WM753</t>
  </si>
  <si>
    <t>WM754</t>
  </si>
  <si>
    <t>WM755</t>
  </si>
  <si>
    <t>WM756</t>
  </si>
  <si>
    <t>WM757</t>
  </si>
  <si>
    <t>WM758</t>
  </si>
  <si>
    <t>WM759</t>
  </si>
  <si>
    <t>WM760</t>
  </si>
  <si>
    <t>WM761</t>
  </si>
  <si>
    <t>WM762</t>
  </si>
  <si>
    <t>WM763</t>
  </si>
  <si>
    <t>WM764</t>
  </si>
  <si>
    <t>WM765</t>
  </si>
  <si>
    <t>WM766</t>
  </si>
  <si>
    <t>WM767</t>
  </si>
  <si>
    <t>WM768</t>
  </si>
  <si>
    <t>WM769</t>
  </si>
  <si>
    <t>WM770</t>
  </si>
  <si>
    <t>WM771</t>
  </si>
  <si>
    <t>WM772</t>
  </si>
  <si>
    <t>WM773</t>
  </si>
  <si>
    <t>WM774</t>
  </si>
  <si>
    <t>WM775</t>
  </si>
  <si>
    <t>WM776</t>
  </si>
  <si>
    <t>WM777</t>
  </si>
  <si>
    <t>WM778</t>
  </si>
  <si>
    <t>WM779</t>
  </si>
  <si>
    <t>WM780</t>
  </si>
  <si>
    <t>WM781</t>
  </si>
  <si>
    <t>WM782</t>
  </si>
  <si>
    <t>WM783</t>
  </si>
  <si>
    <t>WM784</t>
  </si>
  <si>
    <t>WM785</t>
  </si>
  <si>
    <t>WM786</t>
  </si>
  <si>
    <t>WM787</t>
  </si>
  <si>
    <t>WB538</t>
  </si>
  <si>
    <t>WB539</t>
  </si>
  <si>
    <t>WB540</t>
  </si>
  <si>
    <t>WB541</t>
  </si>
  <si>
    <t>WB542</t>
  </si>
  <si>
    <t>WB543</t>
  </si>
  <si>
    <t>WB544</t>
  </si>
  <si>
    <t>WB545</t>
  </si>
  <si>
    <t>WB546</t>
  </si>
  <si>
    <t>WB547</t>
  </si>
  <si>
    <t>WB548</t>
  </si>
  <si>
    <t>WB549</t>
  </si>
  <si>
    <t>WB550</t>
  </si>
  <si>
    <t>WB551</t>
  </si>
  <si>
    <t>WB552</t>
  </si>
  <si>
    <t>WB553</t>
  </si>
  <si>
    <t>WB554</t>
  </si>
  <si>
    <t>WB555</t>
  </si>
  <si>
    <t>WB556</t>
  </si>
  <si>
    <t>WB557</t>
  </si>
  <si>
    <t>WB558</t>
  </si>
  <si>
    <t>WB559</t>
  </si>
  <si>
    <t>WB560</t>
  </si>
  <si>
    <t>WB561</t>
  </si>
  <si>
    <t>WB562</t>
  </si>
  <si>
    <t>WB563</t>
  </si>
  <si>
    <t>WB564</t>
  </si>
  <si>
    <t>WB565</t>
  </si>
  <si>
    <t>WB566</t>
  </si>
  <si>
    <t>WB567</t>
  </si>
  <si>
    <t>WB568</t>
  </si>
  <si>
    <t>WB569</t>
  </si>
  <si>
    <t>WB570</t>
  </si>
  <si>
    <t>WB571</t>
  </si>
  <si>
    <t>WB572</t>
  </si>
  <si>
    <t>WB573</t>
  </si>
  <si>
    <t>WK378</t>
  </si>
  <si>
    <t>WK379</t>
  </si>
  <si>
    <t>WK380</t>
  </si>
  <si>
    <t>WK381</t>
  </si>
  <si>
    <t>WK382</t>
  </si>
  <si>
    <t>WK383</t>
  </si>
  <si>
    <t>WK384</t>
  </si>
  <si>
    <t>WK385</t>
  </si>
  <si>
    <t>WK386</t>
  </si>
  <si>
    <t>WK387</t>
  </si>
  <si>
    <t>WK388</t>
  </si>
  <si>
    <t>WK389</t>
  </si>
  <si>
    <t>WK390</t>
  </si>
  <si>
    <t>WK391</t>
  </si>
  <si>
    <t>WK392</t>
  </si>
  <si>
    <t>WK393</t>
  </si>
  <si>
    <t>WK394</t>
  </si>
  <si>
    <t>WK395</t>
  </si>
  <si>
    <t>WK396</t>
  </si>
  <si>
    <t>WK397</t>
  </si>
  <si>
    <t>WK398</t>
  </si>
  <si>
    <t>WK399</t>
  </si>
  <si>
    <t>WK400</t>
  </si>
  <si>
    <t>WK401</t>
  </si>
  <si>
    <t>WK402</t>
  </si>
  <si>
    <t>WK403</t>
  </si>
  <si>
    <t>WK404</t>
  </si>
  <si>
    <t>WK405</t>
  </si>
  <si>
    <t>WK406</t>
  </si>
  <si>
    <t>WK407</t>
  </si>
  <si>
    <t>WK408</t>
  </si>
  <si>
    <t>WK409</t>
  </si>
  <si>
    <t>WK410</t>
  </si>
  <si>
    <t>WK411</t>
  </si>
  <si>
    <t>WK412</t>
  </si>
  <si>
    <t>WB575</t>
  </si>
  <si>
    <t>WB576</t>
  </si>
  <si>
    <t>WB577</t>
  </si>
  <si>
    <t>WB574</t>
  </si>
  <si>
    <t>WK413</t>
  </si>
  <si>
    <t>WK414</t>
  </si>
  <si>
    <t>WK415</t>
  </si>
  <si>
    <t>WK416</t>
  </si>
  <si>
    <t>WK417</t>
  </si>
  <si>
    <t>WK418</t>
  </si>
  <si>
    <t>WM788</t>
  </si>
  <si>
    <t>WM789</t>
  </si>
  <si>
    <t>WM790</t>
  </si>
  <si>
    <t>WM791</t>
  </si>
  <si>
    <t>WM792</t>
  </si>
  <si>
    <t>HabSuit Class</t>
  </si>
  <si>
    <t>WB578</t>
  </si>
  <si>
    <t>WB579</t>
  </si>
  <si>
    <t>Point dropped-Bridge has been removed and McIntyre Creek was flooding and impossible to cross on foot</t>
  </si>
  <si>
    <t>WK419</t>
  </si>
  <si>
    <t>WK420</t>
  </si>
  <si>
    <t>Random CPB since this road has never been sampled before; F flew in.</t>
  </si>
  <si>
    <t>Found in midpatch 043-1; responded to CPB as I was walking (since this area has never been sampled before, I made extra CPB as I was walking when I was &gt;400 m between Patch Pts)-not spontaneous call; M flew in</t>
  </si>
  <si>
    <t>Douglas Lake-permission denied</t>
  </si>
  <si>
    <t>FN (too late to seek proper approval)</t>
  </si>
  <si>
    <t xml:space="preserve">Private 2 pts </t>
  </si>
  <si>
    <t>Private 1 Pt</t>
  </si>
  <si>
    <t>WM793</t>
  </si>
  <si>
    <t>Time</t>
  </si>
  <si>
    <t>WK421</t>
  </si>
  <si>
    <t>WB580</t>
  </si>
  <si>
    <t>Found in midpatch 028-1</t>
  </si>
  <si>
    <t>On Meadowlark Festival Tour-building nest in Lw2 right at 14 km road sign on the 200 FSR; UTM approximate-need to finalize later</t>
  </si>
  <si>
    <t>Unk</t>
  </si>
  <si>
    <t>560664.881</t>
  </si>
  <si>
    <t>1376144.624</t>
  </si>
  <si>
    <t>WM794</t>
  </si>
  <si>
    <t>WM795</t>
  </si>
  <si>
    <t>Late-after time</t>
  </si>
  <si>
    <t>Detected after CPB time was up</t>
  </si>
  <si>
    <t>WISAd at 5:00 (LATE) (West 100m) see Incidental Page</t>
  </si>
  <si>
    <t>WISAc at 5:00 (LATE) (160 200m) see Incidental Page</t>
  </si>
  <si>
    <t>Late or Incid WISA</t>
  </si>
  <si>
    <t>Yes</t>
  </si>
  <si>
    <t>No</t>
  </si>
  <si>
    <t xml:space="preserve">Spatially balanced stratified random patches (1600 m x 1600 m) </t>
  </si>
  <si>
    <t>Habitat Change?</t>
  </si>
  <si>
    <t>New partial cut for ER</t>
  </si>
  <si>
    <t>Some MPB salvage</t>
  </si>
  <si>
    <t>Lots of MPB Py death</t>
  </si>
  <si>
    <t>Extensive MPB Py salvage</t>
  </si>
  <si>
    <t>New rock quarry between first and second round 2013</t>
  </si>
  <si>
    <t>Extensive burn and MPB Py salvage</t>
  </si>
  <si>
    <t>New partial cut last winter; &gt;&gt;100 stems left</t>
  </si>
  <si>
    <t>Most of area partial cut and readied for ER burn</t>
  </si>
  <si>
    <t>New partial cut and clearcut</t>
  </si>
  <si>
    <t>New clearcut</t>
  </si>
  <si>
    <t>Extensive MPB Py kill</t>
  </si>
  <si>
    <t>MPB salvage clearcut</t>
  </si>
  <si>
    <t>Extensive MPB Py and Pl kill</t>
  </si>
  <si>
    <t>Extensive MPB Py and Pl kill, At patch mostly fallen down</t>
  </si>
  <si>
    <t>Centre of Patch new MPB salvage and clearcut</t>
  </si>
  <si>
    <t>New ILM r/w clearing</t>
  </si>
  <si>
    <t>New clearcut with imm reserves</t>
  </si>
  <si>
    <t>New clearcut with imm reserves; no longer Mod Suit</t>
  </si>
  <si>
    <t>Most Py dead and fallen from MPB</t>
  </si>
  <si>
    <t>Very heavy MPB kill of Py</t>
  </si>
  <si>
    <t>Salvage log of MPB on Py and Pl</t>
  </si>
  <si>
    <t>New partial cut of small openings and MPB salvage</t>
  </si>
  <si>
    <t>Williamson's Sapsucker Monitoring 2014: Okanagan-Boundary and West</t>
  </si>
  <si>
    <t>2014</t>
  </si>
  <si>
    <t>Report prepared for Canadian Wildlife Service-Environment Canada</t>
  </si>
  <si>
    <t>WISA Monitoring West and Okanagan-Boundary 2014</t>
  </si>
  <si>
    <t>Canadian Wildlife Service-Environment Canada</t>
  </si>
  <si>
    <t>Megan Harrison/Andrea Norris</t>
  </si>
  <si>
    <t>February 2014</t>
  </si>
  <si>
    <r>
      <t>Trend monitoring of the Endangered Williamson’s Sapsucker (WISA) began in 2010 and 2011 based on random call-playback (CPB) points stratified by habitat suitability in the Okanagan-Boundary and West Areas of Occupancy (AO).  Detectability on these late May and June surveys was on the order of 50%.  Detectability was thought to be much higher, making for more efficient sampling, when WISA establish breeding territories in April.  However, sampling is difficult in April because many roads are still snowbound.  In 2012, CPB points were established at 800-m spacing on all public roads kept open all year.  All 213 of these points within 300 m of Low or better suitability habitat were sampled twice each in April in 2012, 2013 and 2014.  To determine if these road points were representative of the AOs at large, in 2014 the AOs were divided into 800- x 800-m cells, adjacent cells were aggregated by fours into 2.56 km</t>
    </r>
    <r>
      <rPr>
        <vertAlign val="superscript"/>
        <sz val="12"/>
        <rFont val="Calibri"/>
        <family val="2"/>
      </rPr>
      <t>2</t>
    </r>
    <r>
      <rPr>
        <sz val="12"/>
        <rFont val="Calibri"/>
        <family val="2"/>
      </rPr>
      <t xml:space="preserve"> patches, and 20% of these patches selected for CPB sampling as early as possible in the WISA breeding season of 2014.  </t>
    </r>
  </si>
  <si>
    <t xml:space="preserve">Relative abundance from the road monitoring of 213 CPB pts has not changed over the 2012-2014 period but relative abundance did vary by date of the survey within April requiring adjustment by date for this road monitoring.  It is recommended to continue one sampling round of 229 Road Monitoring Points, preferably in the first week of April each year.  After the sampling round of 2015, trend analyses will be possible as there will then be &gt;3 sampling years.  </t>
  </si>
  <si>
    <t xml:space="preserve">The relative abundance stratified by Low or Moderate habitat suitability in 2014 patch monitoring was not significantly different from the relative abundance of the road monitoring or from prior years of CPBs.  Sampling patches compared to isolated single CPB points provides logistical efficiency and will better allow future correlation of possible relative abundance changes with habitat changes.  Patch monitoring need not be annual given the similar results to the road monitoring points and the relatively low cost of the road monitoring, which can be completed with 5 person-days effort.  </t>
  </si>
  <si>
    <t>Habitat changes since the habitat mapping of 2009-2010 and that may affect WISA habitat suitability were noted at 24% of the patches and road monitoring points in the West AO and about 5% in the Okanagan-Boundary AO.  Updated habitat suitability mapping will not likely be feasible until there are new aerial photo surveys of these areas since these habitat changes have taken place since the most recent aerial photo coverages of 2004-2005.</t>
  </si>
  <si>
    <t>WISA 2014 Monitoring 2014 05 28.docx (or .pdf)</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</si>
</sst>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h:mm;@"/>
    <numFmt numFmtId="165" formatCode="[$-409]d\-mmm\-yyyy;@"/>
    <numFmt numFmtId="166" formatCode="hh:mm:ss;@"/>
    <numFmt numFmtId="167" formatCode="0.000"/>
    <numFmt numFmtId="168" formatCode="[$-409]d\-mmm;@"/>
    <numFmt numFmtId="169" formatCode="0.0"/>
    <numFmt numFmtId="170" formatCode="0.00000"/>
  </numFmts>
  <fonts count="24" x14ac:knownFonts="1">
    <font>
      <sz val="10"/>
      <name val="Arial"/>
    </font>
    <font>
      <sz val="10"/>
      <name val="Arial"/>
      <family val="2"/>
    </font>
    <font>
      <sz val="10"/>
      <name val="Arial"/>
      <family val="2"/>
    </font>
    <font>
      <sz val="10"/>
      <color indexed="81"/>
      <name val="Tahoma"/>
      <family val="2"/>
    </font>
    <font>
      <sz val="8"/>
      <name val="Arial"/>
      <family val="2"/>
    </font>
    <font>
      <sz val="12"/>
      <name val="Arial"/>
      <family val="2"/>
    </font>
    <font>
      <b/>
      <sz val="12"/>
      <name val="Arial"/>
      <family val="2"/>
    </font>
    <font>
      <sz val="12"/>
      <color indexed="12"/>
      <name val="Arial"/>
      <family val="2"/>
    </font>
    <font>
      <b/>
      <sz val="10"/>
      <name val="Arial"/>
      <family val="2"/>
    </font>
    <font>
      <b/>
      <sz val="12"/>
      <color indexed="12"/>
      <name val="Arial"/>
      <family val="2"/>
    </font>
    <font>
      <sz val="8"/>
      <color indexed="81"/>
      <name val="Tahoma"/>
      <family val="2"/>
    </font>
    <font>
      <u/>
      <sz val="10"/>
      <color indexed="12"/>
      <name val="Arial"/>
      <family val="2"/>
    </font>
    <font>
      <sz val="11"/>
      <name val="Arial"/>
      <family val="2"/>
    </font>
    <font>
      <b/>
      <sz val="10"/>
      <color indexed="81"/>
      <name val="Tahoma"/>
      <family val="2"/>
    </font>
    <font>
      <b/>
      <sz val="8"/>
      <color indexed="81"/>
      <name val="Tahoma"/>
      <family val="2"/>
    </font>
    <font>
      <sz val="10"/>
      <color rgb="FFFF0000"/>
      <name val="Arial"/>
      <family val="2"/>
    </font>
    <font>
      <b/>
      <sz val="10"/>
      <color theme="1"/>
      <name val="Arial"/>
      <family val="2"/>
    </font>
    <font>
      <sz val="9"/>
      <color theme="1"/>
      <name val="Arial"/>
      <family val="2"/>
    </font>
    <font>
      <sz val="10"/>
      <color theme="1"/>
      <name val="Arial"/>
      <family val="2"/>
    </font>
    <font>
      <b/>
      <sz val="9"/>
      <color theme="1"/>
      <name val="Arial"/>
      <family val="2"/>
    </font>
    <font>
      <sz val="10"/>
      <name val="Arial"/>
      <family val="2"/>
    </font>
    <font>
      <sz val="12"/>
      <name val="Times New Roman"/>
      <family val="1"/>
    </font>
    <font>
      <sz val="12"/>
      <name val="Calibri"/>
      <family val="2"/>
    </font>
    <font>
      <vertAlign val="superscript"/>
      <sz val="12"/>
      <name val="Calibri"/>
      <family val="2"/>
    </font>
  </fonts>
  <fills count="10">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8"/>
        <bgColor indexed="64"/>
      </patternFill>
    </fill>
    <fill>
      <patternFill patternType="solid">
        <fgColor indexed="13"/>
        <bgColor indexed="64"/>
      </patternFill>
    </fill>
    <fill>
      <patternFill patternType="solid">
        <fgColor rgb="FFFFC00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5" tint="0.39997558519241921"/>
        <bgColor indexed="64"/>
      </patternFill>
    </fill>
  </fills>
  <borders count="5">
    <border>
      <left/>
      <right/>
      <top/>
      <bottom/>
      <diagonal/>
    </border>
    <border>
      <left style="hair">
        <color indexed="64"/>
      </left>
      <right style="hair">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5" fillId="0" borderId="1" applyNumberFormat="0">
      <alignment vertical="center"/>
    </xf>
    <xf numFmtId="0" fontId="7" fillId="0" borderId="0" applyNumberFormat="0" applyFill="0" applyBorder="0" applyAlignment="0" applyProtection="0">
      <alignment vertical="top"/>
      <protection locked="0"/>
    </xf>
    <xf numFmtId="0" fontId="2" fillId="0" borderId="0"/>
    <xf numFmtId="0" fontId="1" fillId="0" borderId="0"/>
    <xf numFmtId="0" fontId="1" fillId="0" borderId="0"/>
    <xf numFmtId="9" fontId="20" fillId="0" borderId="0" applyFont="0" applyFill="0" applyBorder="0" applyAlignment="0" applyProtection="0"/>
  </cellStyleXfs>
  <cellXfs count="168">
    <xf numFmtId="0" fontId="0" fillId="0" borderId="0" xfId="0"/>
    <xf numFmtId="49" fontId="0" fillId="0" borderId="0" xfId="0" applyNumberFormat="1"/>
    <xf numFmtId="0" fontId="0" fillId="0" borderId="0" xfId="0" applyNumberFormat="1"/>
    <xf numFmtId="49" fontId="8" fillId="0" borderId="0" xfId="0" applyNumberFormat="1" applyFont="1" applyAlignment="1" applyProtection="1">
      <alignment horizontal="left"/>
      <protection locked="0"/>
    </xf>
    <xf numFmtId="49" fontId="0" fillId="0" borderId="0" xfId="0" applyNumberFormat="1" applyProtection="1">
      <protection locked="0"/>
    </xf>
    <xf numFmtId="49" fontId="0" fillId="2" borderId="0" xfId="0" applyNumberFormat="1" applyFill="1" applyProtection="1">
      <protection locked="0"/>
    </xf>
    <xf numFmtId="49" fontId="5" fillId="3" borderId="0" xfId="0" applyNumberFormat="1" applyFont="1" applyFill="1" applyProtection="1">
      <protection locked="0"/>
    </xf>
    <xf numFmtId="49" fontId="0" fillId="3" borderId="0" xfId="0" applyNumberFormat="1" applyFill="1" applyProtection="1">
      <protection locked="0"/>
    </xf>
    <xf numFmtId="49" fontId="6" fillId="2" borderId="0" xfId="0" applyNumberFormat="1" applyFont="1" applyFill="1" applyBorder="1"/>
    <xf numFmtId="49" fontId="6" fillId="2" borderId="0" xfId="0" applyNumberFormat="1" applyFont="1" applyFill="1"/>
    <xf numFmtId="49" fontId="0" fillId="2" borderId="2" xfId="0" applyNumberFormat="1" applyFill="1" applyBorder="1" applyAlignment="1" applyProtection="1">
      <alignment textRotation="43" wrapText="1"/>
      <protection locked="0"/>
    </xf>
    <xf numFmtId="49" fontId="5" fillId="3" borderId="3" xfId="0" applyNumberFormat="1" applyFont="1" applyFill="1" applyBorder="1" applyProtection="1">
      <protection locked="0"/>
    </xf>
    <xf numFmtId="49" fontId="0" fillId="3" borderId="3" xfId="0" applyNumberFormat="1" applyFill="1" applyBorder="1" applyProtection="1">
      <protection locked="0"/>
    </xf>
    <xf numFmtId="49" fontId="0" fillId="0" borderId="3" xfId="0" applyNumberFormat="1" applyBorder="1" applyProtection="1">
      <protection locked="0"/>
    </xf>
    <xf numFmtId="0" fontId="9" fillId="4" borderId="3" xfId="2" applyFont="1" applyFill="1" applyBorder="1" applyAlignment="1" applyProtection="1">
      <alignment vertical="center"/>
    </xf>
    <xf numFmtId="49" fontId="5" fillId="4" borderId="3" xfId="0" applyNumberFormat="1" applyFont="1" applyFill="1" applyBorder="1" applyProtection="1">
      <protection locked="0"/>
    </xf>
    <xf numFmtId="49" fontId="0" fillId="4" borderId="3" xfId="0" applyNumberFormat="1" applyFill="1" applyBorder="1" applyProtection="1">
      <protection locked="0"/>
    </xf>
    <xf numFmtId="0" fontId="0" fillId="0" borderId="0" xfId="0" applyAlignment="1">
      <alignment textRotation="78"/>
    </xf>
    <xf numFmtId="0" fontId="0" fillId="0" borderId="0" xfId="0" applyAlignment="1">
      <alignment textRotation="78" wrapText="1"/>
    </xf>
    <xf numFmtId="0" fontId="1" fillId="0" borderId="0" xfId="0" applyFont="1" applyAlignment="1"/>
    <xf numFmtId="49" fontId="7" fillId="5" borderId="1" xfId="2" applyNumberFormat="1" applyFill="1" applyBorder="1" applyAlignment="1" applyProtection="1"/>
    <xf numFmtId="49" fontId="7" fillId="0" borderId="1" xfId="2" applyNumberFormat="1" applyFill="1" applyBorder="1" applyAlignment="1" applyProtection="1"/>
    <xf numFmtId="49" fontId="11" fillId="0" borderId="1" xfId="2" applyNumberFormat="1" applyFont="1" applyBorder="1" applyAlignment="1" applyProtection="1"/>
    <xf numFmtId="49" fontId="11" fillId="0" borderId="1" xfId="2" applyNumberFormat="1" applyFont="1" applyFill="1" applyBorder="1" applyAlignment="1" applyProtection="1"/>
    <xf numFmtId="49" fontId="5" fillId="0" borderId="1" xfId="0" applyNumberFormat="1" applyFont="1" applyFill="1" applyBorder="1" applyAlignment="1"/>
    <xf numFmtId="49" fontId="12" fillId="0" borderId="1" xfId="0" applyNumberFormat="1" applyFont="1" applyBorder="1" applyAlignment="1"/>
    <xf numFmtId="0" fontId="0" fillId="0" borderId="0" xfId="0" applyProtection="1">
      <protection locked="0"/>
    </xf>
    <xf numFmtId="49" fontId="0" fillId="0" borderId="0" xfId="0" applyNumberFormat="1" applyFill="1" applyProtection="1">
      <protection locked="0"/>
    </xf>
    <xf numFmtId="0" fontId="1" fillId="0" borderId="0" xfId="0" applyFont="1" applyFill="1" applyAlignment="1"/>
    <xf numFmtId="0" fontId="0" fillId="0" borderId="0" xfId="0" applyFill="1"/>
    <xf numFmtId="1" fontId="0" fillId="0" borderId="0" xfId="0" applyNumberFormat="1" applyFill="1"/>
    <xf numFmtId="1" fontId="0" fillId="0" borderId="0" xfId="0" applyNumberFormat="1"/>
    <xf numFmtId="0" fontId="2" fillId="0" borderId="0" xfId="0" applyFont="1" applyBorder="1" applyAlignment="1">
      <alignment wrapText="1"/>
    </xf>
    <xf numFmtId="49" fontId="1" fillId="0" borderId="0" xfId="0" applyNumberFormat="1" applyFont="1" applyAlignment="1"/>
    <xf numFmtId="49" fontId="2" fillId="0" borderId="0" xfId="0" applyNumberFormat="1" applyFont="1" applyAlignment="1" applyProtection="1">
      <alignment horizontal="left"/>
      <protection locked="0"/>
    </xf>
    <xf numFmtId="49" fontId="2" fillId="0" borderId="0" xfId="0" applyNumberFormat="1" applyFont="1" applyBorder="1" applyAlignment="1" applyProtection="1">
      <alignment horizontal="left"/>
      <protection locked="0"/>
    </xf>
    <xf numFmtId="49" fontId="2" fillId="0" borderId="0" xfId="0" applyNumberFormat="1" applyFont="1" applyBorder="1" applyAlignment="1">
      <alignment horizontal="left"/>
    </xf>
    <xf numFmtId="0" fontId="8" fillId="0" borderId="0" xfId="0" applyFont="1" applyBorder="1"/>
    <xf numFmtId="0" fontId="8" fillId="0" borderId="0" xfId="0" applyFont="1"/>
    <xf numFmtId="0" fontId="2" fillId="0" borderId="0" xfId="0" applyFont="1"/>
    <xf numFmtId="0" fontId="2" fillId="0" borderId="0" xfId="0" applyFont="1" applyAlignment="1"/>
    <xf numFmtId="49" fontId="2" fillId="0" borderId="0" xfId="0" applyNumberFormat="1" applyFont="1" applyAlignment="1"/>
    <xf numFmtId="49" fontId="2" fillId="0" borderId="0" xfId="0" applyNumberFormat="1" applyFont="1" applyAlignment="1">
      <alignment horizontal="left"/>
    </xf>
    <xf numFmtId="0" fontId="0" fillId="0" borderId="0" xfId="0" applyAlignment="1"/>
    <xf numFmtId="0" fontId="8" fillId="0" borderId="0" xfId="0" applyFont="1" applyAlignment="1"/>
    <xf numFmtId="49" fontId="8" fillId="0" borderId="0" xfId="0" applyNumberFormat="1" applyFont="1" applyAlignment="1"/>
    <xf numFmtId="1" fontId="2" fillId="0" borderId="0" xfId="0" applyNumberFormat="1" applyFont="1" applyFill="1"/>
    <xf numFmtId="165" fontId="0" fillId="0" borderId="0" xfId="0" applyNumberFormat="1" applyFill="1"/>
    <xf numFmtId="49" fontId="2" fillId="0" borderId="0" xfId="0" applyNumberFormat="1" applyFont="1" applyFill="1"/>
    <xf numFmtId="49" fontId="2" fillId="0" borderId="0" xfId="0" applyNumberFormat="1" applyFont="1" applyProtection="1">
      <protection locked="0"/>
    </xf>
    <xf numFmtId="1" fontId="0" fillId="0" borderId="0" xfId="0" applyNumberFormat="1" applyFill="1" applyProtection="1">
      <protection locked="0"/>
    </xf>
    <xf numFmtId="0" fontId="2" fillId="0" borderId="0" xfId="0" applyNumberFormat="1" applyFont="1" applyFill="1"/>
    <xf numFmtId="164" fontId="0" fillId="0" borderId="0" xfId="0" applyNumberFormat="1"/>
    <xf numFmtId="164" fontId="2" fillId="0" borderId="0" xfId="0" applyNumberFormat="1" applyFont="1"/>
    <xf numFmtId="165" fontId="0" fillId="0" borderId="0" xfId="0" applyNumberFormat="1"/>
    <xf numFmtId="165" fontId="2" fillId="0" borderId="0" xfId="0" applyNumberFormat="1" applyFont="1"/>
    <xf numFmtId="49" fontId="1" fillId="0" borderId="0" xfId="0" applyNumberFormat="1" applyFont="1" applyFill="1" applyProtection="1">
      <protection locked="0"/>
    </xf>
    <xf numFmtId="164" fontId="1" fillId="0" borderId="0" xfId="0" applyNumberFormat="1" applyFont="1"/>
    <xf numFmtId="0" fontId="1" fillId="0" borderId="0" xfId="0" applyNumberFormat="1" applyFont="1" applyFill="1"/>
    <xf numFmtId="164" fontId="0" fillId="0" borderId="0" xfId="0" applyNumberFormat="1" applyFill="1"/>
    <xf numFmtId="49" fontId="1" fillId="0" borderId="0" xfId="0" applyNumberFormat="1" applyFont="1" applyFill="1"/>
    <xf numFmtId="0" fontId="0" fillId="6" borderId="0" xfId="0" applyFill="1"/>
    <xf numFmtId="1" fontId="1" fillId="0" borderId="0" xfId="0" applyNumberFormat="1" applyFont="1" applyFill="1" applyProtection="1">
      <protection locked="0"/>
    </xf>
    <xf numFmtId="1" fontId="1" fillId="0" borderId="0" xfId="0" applyNumberFormat="1" applyFont="1" applyFill="1" applyBorder="1" applyAlignment="1" applyProtection="1">
      <alignment horizontal="right"/>
      <protection locked="0"/>
    </xf>
    <xf numFmtId="0" fontId="1" fillId="0" borderId="0" xfId="0" applyFont="1" applyFill="1" applyAlignment="1">
      <alignment textRotation="90"/>
    </xf>
    <xf numFmtId="165" fontId="1" fillId="0" borderId="0" xfId="0" applyNumberFormat="1" applyFont="1" applyFill="1"/>
    <xf numFmtId="164" fontId="1" fillId="0" borderId="0" xfId="0" applyNumberFormat="1" applyFont="1" applyFill="1"/>
    <xf numFmtId="1" fontId="1" fillId="0" borderId="0" xfId="0" applyNumberFormat="1" applyFont="1" applyFill="1"/>
    <xf numFmtId="49" fontId="1" fillId="0" borderId="0" xfId="0" applyNumberFormat="1" applyFont="1" applyFill="1" applyAlignment="1" applyProtection="1">
      <alignment horizontal="right"/>
      <protection locked="0"/>
    </xf>
    <xf numFmtId="1" fontId="1" fillId="0" borderId="0" xfId="0" applyNumberFormat="1" applyFont="1"/>
    <xf numFmtId="0" fontId="1" fillId="0" borderId="0" xfId="0" applyFont="1"/>
    <xf numFmtId="49" fontId="1" fillId="0" borderId="0" xfId="0" applyNumberFormat="1" applyFont="1" applyFill="1" applyBorder="1" applyAlignment="1" applyProtection="1">
      <alignment vertical="center"/>
      <protection locked="0"/>
    </xf>
    <xf numFmtId="49" fontId="1" fillId="0" borderId="0" xfId="0" applyNumberFormat="1" applyFont="1" applyFill="1" applyBorder="1" applyAlignment="1" applyProtection="1">
      <alignment vertical="center" textRotation="90"/>
      <protection locked="0"/>
    </xf>
    <xf numFmtId="2" fontId="1" fillId="0" borderId="0" xfId="0" applyNumberFormat="1" applyFont="1" applyFill="1" applyBorder="1" applyAlignment="1" applyProtection="1">
      <alignment vertical="center"/>
      <protection locked="0"/>
    </xf>
    <xf numFmtId="0" fontId="1" fillId="0" borderId="0" xfId="0" applyFont="1" applyAlignment="1">
      <alignment horizontal="center"/>
    </xf>
    <xf numFmtId="49" fontId="1" fillId="0" borderId="0" xfId="0" applyNumberFormat="1" applyFont="1" applyFill="1" applyBorder="1" applyAlignment="1" applyProtection="1">
      <alignment horizontal="center" vertical="center"/>
      <protection locked="0"/>
    </xf>
    <xf numFmtId="2" fontId="1" fillId="0" borderId="0" xfId="4" applyNumberFormat="1"/>
    <xf numFmtId="49" fontId="1" fillId="0" borderId="4" xfId="0" applyNumberFormat="1" applyFont="1" applyFill="1" applyBorder="1" applyAlignment="1" applyProtection="1">
      <alignment horizontal="center" textRotation="90"/>
      <protection locked="0"/>
    </xf>
    <xf numFmtId="49" fontId="1" fillId="0" borderId="4" xfId="0" applyNumberFormat="1" applyFont="1" applyFill="1" applyBorder="1" applyAlignment="1" applyProtection="1">
      <alignment textRotation="90"/>
      <protection locked="0"/>
    </xf>
    <xf numFmtId="49" fontId="1" fillId="0" borderId="4" xfId="0" applyNumberFormat="1" applyFont="1" applyFill="1" applyBorder="1" applyAlignment="1" applyProtection="1">
      <alignment vertical="center" textRotation="90"/>
      <protection locked="0"/>
    </xf>
    <xf numFmtId="0" fontId="1" fillId="0" borderId="0" xfId="0" applyFont="1" applyFill="1"/>
    <xf numFmtId="0" fontId="1" fillId="0" borderId="0" xfId="0" applyFont="1" applyFill="1" applyAlignment="1">
      <alignment horizontal="right"/>
    </xf>
    <xf numFmtId="49" fontId="1" fillId="0" borderId="0" xfId="0" applyNumberFormat="1" applyFont="1" applyFill="1" applyBorder="1" applyAlignment="1" applyProtection="1">
      <alignment horizontal="center"/>
      <protection locked="0"/>
    </xf>
    <xf numFmtId="0" fontId="1" fillId="0" borderId="0" xfId="0" applyNumberFormat="1" applyFont="1"/>
    <xf numFmtId="49" fontId="1" fillId="0" borderId="0" xfId="0" applyNumberFormat="1" applyFont="1" applyFill="1" applyBorder="1" applyAlignment="1" applyProtection="1">
      <alignment horizontal="left"/>
      <protection locked="0"/>
    </xf>
    <xf numFmtId="1" fontId="1" fillId="0" borderId="0" xfId="3" applyNumberFormat="1" applyFont="1" applyFill="1" applyAlignment="1"/>
    <xf numFmtId="1" fontId="1" fillId="0" borderId="0" xfId="0" applyNumberFormat="1" applyFont="1" applyFill="1" applyAlignment="1"/>
    <xf numFmtId="20" fontId="1" fillId="0" borderId="0" xfId="0" applyNumberFormat="1" applyFont="1"/>
    <xf numFmtId="166" fontId="1" fillId="0" borderId="0" xfId="0" applyNumberFormat="1" applyFont="1"/>
    <xf numFmtId="1" fontId="1" fillId="0" borderId="0" xfId="0" quotePrefix="1" applyNumberFormat="1" applyFont="1"/>
    <xf numFmtId="0" fontId="1" fillId="0" borderId="0" xfId="0" applyFont="1" applyFill="1" applyAlignment="1">
      <alignment horizontal="center"/>
    </xf>
    <xf numFmtId="49" fontId="1" fillId="0" borderId="0" xfId="0" applyNumberFormat="1" applyFont="1" applyProtection="1">
      <protection locked="0"/>
    </xf>
    <xf numFmtId="0" fontId="1" fillId="0" borderId="0" xfId="0" applyFont="1" applyProtection="1">
      <protection locked="0"/>
    </xf>
    <xf numFmtId="2" fontId="1" fillId="0" borderId="0" xfId="4" applyNumberFormat="1" applyAlignment="1">
      <alignment textRotation="90"/>
    </xf>
    <xf numFmtId="1" fontId="1" fillId="0" borderId="0" xfId="0" quotePrefix="1" applyNumberFormat="1" applyFont="1" applyFill="1"/>
    <xf numFmtId="0" fontId="0" fillId="0" borderId="0" xfId="0" applyFill="1" applyAlignment="1">
      <alignment horizontal="right"/>
    </xf>
    <xf numFmtId="0" fontId="0" fillId="0" borderId="0" xfId="0" applyFill="1" applyAlignment="1">
      <alignment textRotation="90"/>
    </xf>
    <xf numFmtId="0" fontId="1" fillId="0" borderId="0" xfId="0" applyNumberFormat="1" applyFont="1" applyFill="1" applyProtection="1">
      <protection locked="0"/>
    </xf>
    <xf numFmtId="1" fontId="1" fillId="0" borderId="0" xfId="5" applyNumberFormat="1"/>
    <xf numFmtId="167" fontId="1" fillId="0" borderId="0" xfId="5" applyNumberFormat="1"/>
    <xf numFmtId="0" fontId="17" fillId="0" borderId="0" xfId="0" applyFont="1"/>
    <xf numFmtId="1" fontId="18" fillId="0" borderId="0" xfId="0" applyNumberFormat="1" applyFont="1"/>
    <xf numFmtId="0" fontId="18" fillId="0" borderId="0" xfId="0" applyFont="1"/>
    <xf numFmtId="1" fontId="17" fillId="0" borderId="0" xfId="0" applyNumberFormat="1" applyFont="1"/>
    <xf numFmtId="164" fontId="18" fillId="0" borderId="0" xfId="0" applyNumberFormat="1" applyFont="1"/>
    <xf numFmtId="2" fontId="18" fillId="0" borderId="0" xfId="0" applyNumberFormat="1" applyFont="1"/>
    <xf numFmtId="1" fontId="15" fillId="0" borderId="0" xfId="0" applyNumberFormat="1" applyFont="1" applyFill="1"/>
    <xf numFmtId="1" fontId="1" fillId="0" borderId="0" xfId="5" applyNumberFormat="1" applyFont="1"/>
    <xf numFmtId="168" fontId="18" fillId="0" borderId="0" xfId="0" applyNumberFormat="1" applyFont="1"/>
    <xf numFmtId="2" fontId="0" fillId="0" borderId="0" xfId="0" applyNumberFormat="1"/>
    <xf numFmtId="167" fontId="17" fillId="0" borderId="0" xfId="0" applyNumberFormat="1" applyFont="1"/>
    <xf numFmtId="0" fontId="18" fillId="7" borderId="0" xfId="0" applyFont="1" applyFill="1"/>
    <xf numFmtId="1" fontId="18" fillId="7" borderId="0" xfId="0" applyNumberFormat="1" applyFont="1" applyFill="1"/>
    <xf numFmtId="168" fontId="17" fillId="0" borderId="0" xfId="0" applyNumberFormat="1" applyFont="1"/>
    <xf numFmtId="2" fontId="17" fillId="0" borderId="0" xfId="0" applyNumberFormat="1" applyFont="1"/>
    <xf numFmtId="165" fontId="1" fillId="0" borderId="0" xfId="0" applyNumberFormat="1" applyFont="1"/>
    <xf numFmtId="0" fontId="17" fillId="0" borderId="0" xfId="0" applyFont="1" applyAlignment="1">
      <alignment wrapText="1"/>
    </xf>
    <xf numFmtId="1" fontId="18" fillId="0" borderId="0" xfId="0" quotePrefix="1" applyNumberFormat="1" applyFont="1"/>
    <xf numFmtId="167" fontId="18" fillId="0" borderId="0" xfId="0" applyNumberFormat="1" applyFont="1"/>
    <xf numFmtId="1" fontId="19" fillId="0" borderId="3" xfId="0" applyNumberFormat="1" applyFont="1" applyFill="1" applyBorder="1" applyAlignment="1">
      <alignment horizontal="left"/>
    </xf>
    <xf numFmtId="0" fontId="19" fillId="0" borderId="3" xfId="0" applyFont="1" applyFill="1" applyBorder="1" applyAlignment="1">
      <alignment horizontal="left"/>
    </xf>
    <xf numFmtId="0" fontId="19" fillId="0" borderId="3" xfId="0" applyFont="1" applyFill="1" applyBorder="1" applyAlignment="1">
      <alignment horizontal="center" wrapText="1"/>
    </xf>
    <xf numFmtId="1" fontId="18" fillId="0" borderId="0" xfId="0" applyNumberFormat="1" applyFont="1" applyFill="1"/>
    <xf numFmtId="1" fontId="16" fillId="0" borderId="0" xfId="0" applyNumberFormat="1" applyFont="1" applyFill="1" applyBorder="1"/>
    <xf numFmtId="0" fontId="18" fillId="0" borderId="0" xfId="0" applyFont="1" applyFill="1" applyBorder="1"/>
    <xf numFmtId="0" fontId="18" fillId="0" borderId="0" xfId="0" applyFont="1" applyFill="1"/>
    <xf numFmtId="168" fontId="18" fillId="0" borderId="0" xfId="0" applyNumberFormat="1" applyFont="1" applyFill="1"/>
    <xf numFmtId="164" fontId="18" fillId="0" borderId="0" xfId="0" applyNumberFormat="1" applyFont="1" applyFill="1"/>
    <xf numFmtId="20" fontId="18" fillId="0" borderId="0" xfId="0" applyNumberFormat="1" applyFont="1" applyFill="1"/>
    <xf numFmtId="167" fontId="17" fillId="0" borderId="0" xfId="0" applyNumberFormat="1" applyFont="1" applyFill="1"/>
    <xf numFmtId="1" fontId="17" fillId="0" borderId="0" xfId="0" applyNumberFormat="1" applyFont="1" applyFill="1"/>
    <xf numFmtId="0" fontId="17" fillId="0" borderId="0" xfId="0" applyFont="1" applyFill="1"/>
    <xf numFmtId="0" fontId="1" fillId="0" borderId="0" xfId="0" quotePrefix="1" applyNumberFormat="1" applyFont="1" applyFill="1"/>
    <xf numFmtId="2" fontId="18" fillId="0" borderId="0" xfId="0" applyNumberFormat="1" applyFont="1" applyFill="1"/>
    <xf numFmtId="0" fontId="0" fillId="7" borderId="0" xfId="0" applyFill="1" applyAlignment="1">
      <alignment horizontal="right"/>
    </xf>
    <xf numFmtId="1" fontId="1" fillId="7" borderId="0" xfId="0" applyNumberFormat="1" applyFont="1" applyFill="1" applyBorder="1" applyAlignment="1" applyProtection="1">
      <alignment horizontal="right"/>
      <protection locked="0"/>
    </xf>
    <xf numFmtId="170" fontId="1" fillId="0" borderId="0" xfId="0" applyNumberFormat="1" applyFont="1" applyFill="1" applyProtection="1">
      <protection locked="0"/>
    </xf>
    <xf numFmtId="49" fontId="1" fillId="8" borderId="0" xfId="0" applyNumberFormat="1" applyFont="1" applyFill="1"/>
    <xf numFmtId="1" fontId="1" fillId="8" borderId="0" xfId="5" applyNumberFormat="1" applyFill="1"/>
    <xf numFmtId="165" fontId="1" fillId="8" borderId="0" xfId="0" applyNumberFormat="1" applyFont="1" applyFill="1"/>
    <xf numFmtId="0" fontId="1" fillId="8" borderId="0" xfId="0" applyNumberFormat="1" applyFont="1" applyFill="1"/>
    <xf numFmtId="164" fontId="1" fillId="8" borderId="0" xfId="0" applyNumberFormat="1" applyFont="1" applyFill="1"/>
    <xf numFmtId="1" fontId="1" fillId="8" borderId="0" xfId="0" applyNumberFormat="1" applyFont="1" applyFill="1"/>
    <xf numFmtId="1" fontId="1" fillId="8" borderId="0" xfId="0" applyNumberFormat="1" applyFont="1" applyFill="1" applyProtection="1">
      <protection locked="0"/>
    </xf>
    <xf numFmtId="49" fontId="1" fillId="8" borderId="0" xfId="0" applyNumberFormat="1" applyFont="1" applyFill="1" applyProtection="1">
      <protection locked="0"/>
    </xf>
    <xf numFmtId="0" fontId="1" fillId="8" borderId="0" xfId="0" applyFont="1" applyFill="1" applyAlignment="1"/>
    <xf numFmtId="0" fontId="1" fillId="8" borderId="0" xfId="0" applyNumberFormat="1" applyFont="1" applyFill="1" applyProtection="1">
      <protection locked="0"/>
    </xf>
    <xf numFmtId="1" fontId="18" fillId="9" borderId="0" xfId="0" applyNumberFormat="1" applyFont="1" applyFill="1"/>
    <xf numFmtId="16" fontId="17" fillId="0" borderId="0" xfId="0" applyNumberFormat="1" applyFont="1"/>
    <xf numFmtId="168" fontId="18" fillId="7" borderId="0" xfId="0" applyNumberFormat="1" applyFont="1" applyFill="1"/>
    <xf numFmtId="1" fontId="18" fillId="8" borderId="0" xfId="0" applyNumberFormat="1" applyFont="1" applyFill="1"/>
    <xf numFmtId="168" fontId="18" fillId="8" borderId="0" xfId="0" applyNumberFormat="1" applyFont="1" applyFill="1"/>
    <xf numFmtId="0" fontId="18" fillId="8" borderId="0" xfId="0" applyFont="1" applyFill="1"/>
    <xf numFmtId="1" fontId="1" fillId="0" borderId="0" xfId="5" applyNumberFormat="1" applyFont="1" applyAlignment="1"/>
    <xf numFmtId="0" fontId="22" fillId="0" borderId="0" xfId="0" applyFont="1" applyAlignment="1">
      <alignment vertical="center" wrapText="1"/>
    </xf>
    <xf numFmtId="0" fontId="8" fillId="0" borderId="0" xfId="0" applyFont="1" applyFill="1" applyAlignment="1">
      <alignment horizontal="center" vertical="center" wrapText="1"/>
    </xf>
    <xf numFmtId="0" fontId="8" fillId="0" borderId="0" xfId="0" applyFont="1" applyFill="1"/>
    <xf numFmtId="0" fontId="1" fillId="0" borderId="0" xfId="0" applyFont="1" applyFill="1" applyAlignment="1">
      <alignment vertical="center"/>
    </xf>
    <xf numFmtId="167" fontId="1" fillId="0" borderId="0" xfId="0" applyNumberFormat="1" applyFont="1" applyFill="1" applyAlignment="1">
      <alignment horizontal="right" vertical="center"/>
    </xf>
    <xf numFmtId="3" fontId="21" fillId="0" borderId="0" xfId="0" applyNumberFormat="1" applyFont="1" applyFill="1" applyAlignment="1">
      <alignment horizontal="right" vertical="center" wrapText="1"/>
    </xf>
    <xf numFmtId="1" fontId="8" fillId="0" borderId="0" xfId="0" applyNumberFormat="1" applyFont="1" applyFill="1" applyAlignment="1">
      <alignment horizontal="center"/>
    </xf>
    <xf numFmtId="169" fontId="0" fillId="0" borderId="0" xfId="0" applyNumberFormat="1" applyFill="1"/>
    <xf numFmtId="167" fontId="0" fillId="0" borderId="0" xfId="6" applyNumberFormat="1" applyFont="1" applyFill="1"/>
    <xf numFmtId="2" fontId="17" fillId="0" borderId="0" xfId="0" applyNumberFormat="1" applyFont="1" applyFill="1"/>
    <xf numFmtId="0" fontId="21" fillId="0" borderId="0" xfId="0" applyFont="1" applyFill="1" applyAlignment="1">
      <alignment vertical="center"/>
    </xf>
    <xf numFmtId="3" fontId="0" fillId="0" borderId="0" xfId="0" applyNumberFormat="1" applyFill="1"/>
    <xf numFmtId="1" fontId="6" fillId="0" borderId="0" xfId="0" applyNumberFormat="1" applyFont="1" applyFill="1" applyAlignment="1">
      <alignment horizontal="center"/>
    </xf>
    <xf numFmtId="167" fontId="0" fillId="0" borderId="0" xfId="0" applyNumberFormat="1" applyFill="1"/>
  </cellXfs>
  <cellStyles count="7">
    <cellStyle name="Column Title" xfId="1"/>
    <cellStyle name="Hyperlink" xfId="2" builtinId="8"/>
    <cellStyle name="Normal" xfId="0" builtinId="0"/>
    <cellStyle name="Normal_Design Component Spatial Info" xfId="3"/>
    <cellStyle name="Normal_Design Component Spatial Info_1" xfId="5"/>
    <cellStyle name="Normal_Sheet1" xfId="4"/>
    <cellStyle name="Percent" xfId="6"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8FCA6"/>
      <rgbColor rgb="00EFF836"/>
      <rgbColor rgb="00BAFDBA"/>
      <rgbColor rgb="00F7FDAF"/>
      <rgbColor rgb="0039CD39"/>
      <rgbColor rgb="00FFFFD5"/>
      <rgbColor rgb="0081DF81"/>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drawing2.xml.rels><?xml version="1.0" encoding="UTF-8" standalone="yes"?>
<Relationships xmlns="http://schemas.openxmlformats.org/package/2006/relationships"><Relationship Id="rId2" Type="http://schemas.openxmlformats.org/officeDocument/2006/relationships/hyperlink" Target="#Directions!A1"/><Relationship Id="rId1" Type="http://schemas.openxmlformats.org/officeDocument/2006/relationships/hyperlink" Target="http://srmwww.gov.bc.ca/wildlife/wsi/wsi_xt/metadata.htm"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447675</xdr:colOff>
          <xdr:row>0</xdr:row>
          <xdr:rowOff>57150</xdr:rowOff>
        </xdr:from>
        <xdr:to>
          <xdr:col>0</xdr:col>
          <xdr:colOff>1514475</xdr:colOff>
          <xdr:row>0</xdr:row>
          <xdr:rowOff>504825</xdr:rowOff>
        </xdr:to>
        <xdr:sp macro="" textlink="">
          <xdr:nvSpPr>
            <xdr:cNvPr id="32773" name="btnOpenHelp" hidden="1">
              <a:extLst>
                <a:ext uri="{63B3BB69-23CF-44E3-9099-C40C66FF867C}">
                  <a14:compatExt spid="_x0000_s32773"/>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xdr:col>
      <xdr:colOff>276225</xdr:colOff>
      <xdr:row>0</xdr:row>
      <xdr:rowOff>247650</xdr:rowOff>
    </xdr:to>
    <xdr:grpSp>
      <xdr:nvGrpSpPr>
        <xdr:cNvPr id="50817" name="Group 1"/>
        <xdr:cNvGrpSpPr>
          <a:grpSpLocks/>
        </xdr:cNvGrpSpPr>
      </xdr:nvGrpSpPr>
      <xdr:grpSpPr bwMode="auto">
        <a:xfrm>
          <a:off x="38100" y="38100"/>
          <a:ext cx="3086100" cy="209550"/>
          <a:chOff x="4" y="4"/>
          <a:chExt cx="193" cy="22"/>
        </a:xfrm>
      </xdr:grpSpPr>
      <xdr:sp macro="" textlink="">
        <xdr:nvSpPr>
          <xdr:cNvPr id="50178" name="AutoShape 2">
            <a:hlinkClick xmlns:r="http://schemas.openxmlformats.org/officeDocument/2006/relationships" r:id="rId1" tooltip=" "/>
          </xdr:cNvPr>
          <xdr:cNvSpPr>
            <a:spLocks noChangeArrowheads="1"/>
          </xdr:cNvSpPr>
        </xdr:nvSpPr>
        <xdr:spPr bwMode="auto">
          <a:xfrm>
            <a:off x="4" y="4"/>
            <a:ext cx="96" cy="20"/>
          </a:xfrm>
          <a:prstGeom prst="roundRect">
            <a:avLst>
              <a:gd name="adj" fmla="val 16667"/>
            </a:avLst>
          </a:prstGeom>
          <a:solidFill>
            <a:srgbClr val="99CCFF"/>
          </a:solidFill>
          <a:ln w="9525">
            <a:solidFill>
              <a:srgbClr val="000000"/>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0" anchor="t" upright="1"/>
          <a:lstStyle/>
          <a:p>
            <a:pPr algn="ctr" rtl="0">
              <a:defRPr sz="1000"/>
            </a:pPr>
            <a:r>
              <a:rPr lang="en-CA" sz="1000" b="0" i="0" u="none" strike="noStrike" baseline="0">
                <a:solidFill>
                  <a:srgbClr val="000000"/>
                </a:solidFill>
                <a:latin typeface="Arial"/>
                <a:cs typeface="Arial"/>
              </a:rPr>
              <a:t>Help</a:t>
            </a:r>
          </a:p>
        </xdr:txBody>
      </xdr:sp>
      <xdr:sp macro="" textlink="">
        <xdr:nvSpPr>
          <xdr:cNvPr id="50179" name="AutoShape 3">
            <a:hlinkClick xmlns:r="http://schemas.openxmlformats.org/officeDocument/2006/relationships" r:id="rId2" tooltip=" "/>
          </xdr:cNvPr>
          <xdr:cNvSpPr>
            <a:spLocks noChangeArrowheads="1"/>
          </xdr:cNvSpPr>
        </xdr:nvSpPr>
        <xdr:spPr bwMode="auto">
          <a:xfrm>
            <a:off x="119" y="6"/>
            <a:ext cx="78" cy="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val="000000"/>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0" anchor="t" upright="1"/>
          <a:lstStyle/>
          <a:p>
            <a:pPr algn="ctr" rtl="0">
              <a:defRPr sz="1000"/>
            </a:pPr>
            <a:r>
              <a:rPr lang="en-CA" sz="1000" b="0" i="0" u="none" strike="noStrike" baseline="0">
                <a:solidFill>
                  <a:srgbClr val="000000"/>
                </a:solidFill>
                <a:latin typeface="Arial"/>
                <a:cs typeface="Arial"/>
              </a:rPr>
              <a:t>Directions</a:t>
            </a:r>
          </a:p>
        </xdr:txBody>
      </xdr:sp>
    </xdr:grpSp>
    <xdr:clientData/>
  </xdr:twoCellAnchor>
  <xdr:twoCellAnchor>
    <xdr:from>
      <xdr:col>0</xdr:col>
      <xdr:colOff>1476375</xdr:colOff>
      <xdr:row>6</xdr:row>
      <xdr:rowOff>66675</xdr:rowOff>
    </xdr:from>
    <xdr:to>
      <xdr:col>2</xdr:col>
      <xdr:colOff>352425</xdr:colOff>
      <xdr:row>10</xdr:row>
      <xdr:rowOff>28575</xdr:rowOff>
    </xdr:to>
    <xdr:sp macro="" textlink="">
      <xdr:nvSpPr>
        <xdr:cNvPr id="50180" name="Text Box 4"/>
        <xdr:cNvSpPr txBox="1">
          <a:spLocks noChangeArrowheads="1"/>
        </xdr:cNvSpPr>
      </xdr:nvSpPr>
      <xdr:spPr bwMode="auto">
        <a:xfrm>
          <a:off x="1476375" y="1381125"/>
          <a:ext cx="2514600" cy="609600"/>
        </a:xfrm>
        <a:prstGeom prst="rect">
          <a:avLst/>
        </a:prstGeom>
        <a:solidFill>
          <a:srgbClr val="E1E1FF"/>
        </a:solidFill>
        <a:ln w="9525" algn="ctr">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0" bIns="0" anchor="t" upright="1"/>
        <a:lstStyle/>
        <a:p>
          <a:pPr algn="l" rtl="0">
            <a:defRPr sz="1000"/>
          </a:pPr>
          <a:r>
            <a:rPr lang="en-CA" sz="1000" b="0" i="0" u="none" strike="noStrike" baseline="0">
              <a:solidFill>
                <a:srgbClr val="000000"/>
              </a:solidFill>
              <a:latin typeface="Arial"/>
              <a:cs typeface="Arial"/>
            </a:rPr>
            <a:t>Load report information to assure that this dataset is always linked to the appropriate reports.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0</xdr:colOff>
      <xdr:row>0</xdr:row>
      <xdr:rowOff>0</xdr:rowOff>
    </xdr:from>
    <xdr:to>
      <xdr:col>15</xdr:col>
      <xdr:colOff>57150</xdr:colOff>
      <xdr:row>0</xdr:row>
      <xdr:rowOff>19050</xdr:rowOff>
    </xdr:to>
    <xdr:sp macro="" textlink="">
      <xdr:nvSpPr>
        <xdr:cNvPr id="2" name="Text Box 561"/>
        <xdr:cNvSpPr txBox="1">
          <a:spLocks noChangeArrowheads="1"/>
        </xdr:cNvSpPr>
      </xdr:nvSpPr>
      <xdr:spPr bwMode="auto">
        <a:xfrm>
          <a:off x="8124825" y="0"/>
          <a:ext cx="57150" cy="19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CA" sz="800" b="0" i="0" u="none" strike="noStrike" baseline="0">
              <a:solidFill>
                <a:srgbClr val="000000"/>
              </a:solidFill>
              <a:latin typeface="Arial"/>
              <a:cs typeface="Arial"/>
            </a:rPr>
            <a:t>UTMs will be automatically looked up based on data-dump from GPS Unit that was made to the DC Spatial Information Page.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0</xdr:colOff>
      <xdr:row>0</xdr:row>
      <xdr:rowOff>0</xdr:rowOff>
    </xdr:from>
    <xdr:to>
      <xdr:col>15</xdr:col>
      <xdr:colOff>57150</xdr:colOff>
      <xdr:row>0</xdr:row>
      <xdr:rowOff>19050</xdr:rowOff>
    </xdr:to>
    <xdr:sp macro="" textlink="">
      <xdr:nvSpPr>
        <xdr:cNvPr id="31281" name="Text Box 561"/>
        <xdr:cNvSpPr txBox="1">
          <a:spLocks noChangeArrowheads="1"/>
        </xdr:cNvSpPr>
      </xdr:nvSpPr>
      <xdr:spPr bwMode="auto">
        <a:xfrm>
          <a:off x="3124200" y="66675"/>
          <a:ext cx="57150" cy="1162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CA" sz="800" b="0" i="0" u="none" strike="noStrike" baseline="0">
              <a:solidFill>
                <a:srgbClr val="000000"/>
              </a:solidFill>
              <a:latin typeface="Arial"/>
              <a:cs typeface="Arial"/>
            </a:rPr>
            <a:t>UTMs will be automatically looked up based on data-dump from GPS Unit that was made to the DC Spatial Information Page.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1971675</xdr:colOff>
      <xdr:row>0</xdr:row>
      <xdr:rowOff>0</xdr:rowOff>
    </xdr:from>
    <xdr:to>
      <xdr:col>2</xdr:col>
      <xdr:colOff>1447800</xdr:colOff>
      <xdr:row>0</xdr:row>
      <xdr:rowOff>0</xdr:rowOff>
    </xdr:to>
    <xdr:sp macro="" textlink="">
      <xdr:nvSpPr>
        <xdr:cNvPr id="27655" name="Text Box 7"/>
        <xdr:cNvSpPr txBox="1">
          <a:spLocks noChangeArrowheads="1"/>
        </xdr:cNvSpPr>
      </xdr:nvSpPr>
      <xdr:spPr bwMode="auto">
        <a:xfrm>
          <a:off x="1971675" y="0"/>
          <a:ext cx="3409950" cy="0"/>
        </a:xfrm>
        <a:prstGeom prst="rect">
          <a:avLst/>
        </a:prstGeom>
        <a:solidFill>
          <a:srgbClr xmlns:mc="http://schemas.openxmlformats.org/markup-compatibility/2006" xmlns:a14="http://schemas.microsoft.com/office/drawing/2010/main" val="FFFFE1" mc:Ignorable="a14" a14:legacySpreadsheetColorIndex="80"/>
        </a:solidFill>
        <a:ln>
          <a:noFill/>
        </a:ln>
        <a:effectLst>
          <a:outerShdw dist="35921" dir="2700000" algn="ctr" rotWithShape="0">
            <a:srgbClr val="000000"/>
          </a:outerShdw>
        </a:effectLst>
        <a:extLst>
          <a:ext uri="{91240B29-F687-4F45-9708-019B960494DF}">
            <a14:hiddenLine xmlns:a14="http://schemas.microsoft.com/office/drawing/2010/main" w="9525">
              <a:solidFill>
                <a:srgbClr val="000000"/>
              </a:solidFill>
              <a:miter lim="800000"/>
              <a:headEnd/>
              <a:tailEnd/>
            </a14:hiddenLine>
          </a:ext>
          <a:ext uri="{53640926-AAD7-44D8-BBD7-CCE9431645EC}">
            <a14:shadowObscured xmlns:a14="http://schemas.microsoft.com/office/drawing/2010/main" val="1"/>
          </a:ext>
        </a:extLst>
      </xdr:spPr>
      <xdr:txBody>
        <a:bodyPr vertOverflow="clip" wrap="square" lIns="36576" tIns="22860" rIns="0" bIns="0" anchor="t" upright="1"/>
        <a:lstStyle/>
        <a:p>
          <a:pPr algn="l" rtl="0">
            <a:defRPr sz="1000"/>
          </a:pPr>
          <a:r>
            <a:rPr lang="en-CA" sz="1200" b="0" i="0" u="none" strike="noStrike" baseline="0">
              <a:solidFill>
                <a:srgbClr val="000000"/>
              </a:solidFill>
              <a:latin typeface="Arial"/>
              <a:cs typeface="Arial"/>
            </a:rPr>
            <a:t>Click on down-arrows in this first row to filter information.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hyperlink" Target="http://srmwww.gov.bc.ca/wildlife/wsi/wsi_xt/data_fields.htm" TargetMode="External"/><Relationship Id="rId7" Type="http://schemas.openxmlformats.org/officeDocument/2006/relationships/drawing" Target="../drawings/drawing2.xml"/><Relationship Id="rId2" Type="http://schemas.openxmlformats.org/officeDocument/2006/relationships/hyperlink" Target="http://srmwww.gov.bc.ca/wildlife/wsi/wsi_xt/data_fields.htm" TargetMode="External"/><Relationship Id="rId1" Type="http://schemas.openxmlformats.org/officeDocument/2006/relationships/hyperlink" Target="http://srmwww.gov.bc.ca/wildlife/wsi/wsi_xt/data_fields.htm" TargetMode="External"/><Relationship Id="rId6" Type="http://schemas.openxmlformats.org/officeDocument/2006/relationships/hyperlink" Target="http://srmwww.gov.bc.ca/wildlife/wsi/wsi_xt/data_fields.htm" TargetMode="External"/><Relationship Id="rId5" Type="http://schemas.openxmlformats.org/officeDocument/2006/relationships/hyperlink" Target="http://srmwww.gov.bc.ca/wildlife/wsi/wsi_xt/data_fields.htm" TargetMode="External"/><Relationship Id="rId4" Type="http://schemas.openxmlformats.org/officeDocument/2006/relationships/hyperlink" Target="http://srmwww.gov.bc.ca/wildlife/wsi/wsi_xt/data_fields.htm"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J1819"/>
  <sheetViews>
    <sheetView workbookViewId="0">
      <selection activeCell="C18" sqref="C18"/>
    </sheetView>
  </sheetViews>
  <sheetFormatPr defaultColWidth="9.140625" defaultRowHeight="12.75" x14ac:dyDescent="0.2"/>
  <cols>
    <col min="1" max="1" width="43.5703125" style="4" customWidth="1"/>
    <col min="2" max="2" width="11.85546875" style="1" customWidth="1"/>
    <col min="3" max="3" width="25" style="1" customWidth="1"/>
    <col min="4" max="5" width="9.140625" style="4"/>
    <col min="6" max="6" width="31.85546875" style="4" customWidth="1"/>
    <col min="7" max="7" width="58.5703125" style="4" customWidth="1"/>
    <col min="8" max="8" width="19.7109375" style="4" customWidth="1"/>
    <col min="9" max="9" width="29.42578125" style="4" customWidth="1"/>
    <col min="10" max="16384" width="9.140625" style="4"/>
  </cols>
  <sheetData>
    <row r="1" spans="1:10" s="5" customFormat="1" ht="42.75" customHeight="1" x14ac:dyDescent="0.25">
      <c r="B1" s="8"/>
      <c r="C1" s="9"/>
    </row>
    <row r="2" spans="1:10" ht="24" customHeight="1" x14ac:dyDescent="0.2">
      <c r="A2" t="s">
        <v>18</v>
      </c>
      <c r="B2" s="6" t="s">
        <v>1437</v>
      </c>
      <c r="C2" s="7"/>
      <c r="D2" s="7"/>
      <c r="E2" s="7"/>
      <c r="F2" s="7"/>
      <c r="G2" s="7"/>
      <c r="H2" s="7"/>
      <c r="I2" s="7"/>
      <c r="J2" s="7"/>
    </row>
    <row r="3" spans="1:10" ht="24" customHeight="1" x14ac:dyDescent="0.2">
      <c r="A3" t="s">
        <v>20</v>
      </c>
      <c r="B3" s="6" t="s">
        <v>1438</v>
      </c>
      <c r="C3" s="7"/>
      <c r="D3" s="7"/>
      <c r="E3" s="7"/>
      <c r="F3" s="7"/>
      <c r="G3" s="7"/>
      <c r="H3" s="7"/>
      <c r="I3" s="7"/>
      <c r="J3" s="7"/>
    </row>
    <row r="4" spans="1:10" ht="24" customHeight="1" x14ac:dyDescent="0.2">
      <c r="A4" t="s">
        <v>16</v>
      </c>
      <c r="B4" s="6" t="s">
        <v>1439</v>
      </c>
      <c r="C4" s="7"/>
      <c r="D4" s="7"/>
      <c r="E4" s="7"/>
      <c r="F4" s="7"/>
      <c r="G4" s="7"/>
      <c r="H4" s="7"/>
      <c r="I4" s="7"/>
      <c r="J4" s="7"/>
    </row>
    <row r="5" spans="1:10" ht="24" customHeight="1" x14ac:dyDescent="0.2">
      <c r="A5" t="s">
        <v>0</v>
      </c>
      <c r="B5" s="6" t="s">
        <v>1440</v>
      </c>
      <c r="C5" s="7"/>
      <c r="D5" s="7"/>
      <c r="E5" s="7"/>
      <c r="F5" s="7"/>
      <c r="G5" s="7"/>
      <c r="H5" s="7"/>
      <c r="I5" s="7"/>
      <c r="J5" s="7"/>
    </row>
    <row r="6" spans="1:10" ht="24" customHeight="1" x14ac:dyDescent="0.2">
      <c r="A6" t="s">
        <v>24</v>
      </c>
      <c r="B6" s="6" t="s">
        <v>1438</v>
      </c>
      <c r="C6" s="7"/>
      <c r="D6" s="7"/>
      <c r="E6" s="7"/>
      <c r="F6" s="7"/>
      <c r="G6" s="7"/>
      <c r="H6" s="7"/>
      <c r="I6" s="7"/>
      <c r="J6" s="7"/>
    </row>
    <row r="7" spans="1:10" ht="24" customHeight="1" x14ac:dyDescent="0.2">
      <c r="A7" t="s">
        <v>25</v>
      </c>
      <c r="B7" s="6"/>
      <c r="C7" s="7"/>
      <c r="D7" s="7"/>
      <c r="E7" s="7"/>
      <c r="F7" s="7"/>
      <c r="G7" s="7"/>
      <c r="H7" s="7"/>
      <c r="I7" s="7"/>
      <c r="J7" s="7"/>
    </row>
    <row r="8" spans="1:10" ht="24" customHeight="1" x14ac:dyDescent="0.2">
      <c r="A8" t="s">
        <v>5</v>
      </c>
      <c r="B8" s="6"/>
      <c r="C8" s="7"/>
      <c r="D8" s="7"/>
      <c r="E8" s="7"/>
      <c r="F8" s="7"/>
      <c r="G8" s="7"/>
      <c r="H8" s="7"/>
      <c r="I8" s="7"/>
      <c r="J8" s="7"/>
    </row>
    <row r="9" spans="1:10" s="13" customFormat="1" ht="24" customHeight="1" thickBot="1" x14ac:dyDescent="0.25">
      <c r="A9" t="s">
        <v>14</v>
      </c>
      <c r="B9" s="11" t="s">
        <v>393</v>
      </c>
      <c r="C9" s="12"/>
      <c r="D9" s="12"/>
      <c r="E9" s="12"/>
      <c r="F9" s="12"/>
      <c r="G9" s="12"/>
      <c r="H9" s="12"/>
      <c r="I9" s="12"/>
      <c r="J9" s="12"/>
    </row>
    <row r="10" spans="1:10" s="16" customFormat="1" ht="24" customHeight="1" thickBot="1" x14ac:dyDescent="0.25">
      <c r="A10" s="14"/>
      <c r="B10" s="15"/>
    </row>
    <row r="11" spans="1:10" s="10" customFormat="1" ht="81.75" customHeight="1" thickBot="1" x14ac:dyDescent="0.25">
      <c r="A11" s="17" t="s">
        <v>19</v>
      </c>
      <c r="B11" s="17" t="s">
        <v>23</v>
      </c>
      <c r="C11" s="18" t="s">
        <v>30</v>
      </c>
      <c r="D11" s="17" t="s">
        <v>3</v>
      </c>
      <c r="E11" s="17" t="s">
        <v>21</v>
      </c>
      <c r="F11" s="17" t="s">
        <v>27</v>
      </c>
      <c r="G11" s="17" t="s">
        <v>8</v>
      </c>
      <c r="H11" s="17" t="s">
        <v>6</v>
      </c>
      <c r="I11" s="17" t="s">
        <v>7</v>
      </c>
    </row>
    <row r="12" spans="1:10" s="49" customFormat="1" x14ac:dyDescent="0.2">
      <c r="A12" s="91" t="s">
        <v>389</v>
      </c>
      <c r="B12" s="47">
        <v>41729</v>
      </c>
      <c r="C12" s="40"/>
      <c r="D12" s="91" t="s">
        <v>388</v>
      </c>
      <c r="E12" s="91" t="s">
        <v>383</v>
      </c>
      <c r="F12" s="60" t="s">
        <v>948</v>
      </c>
      <c r="G12" s="91" t="s">
        <v>390</v>
      </c>
      <c r="H12" s="91" t="s">
        <v>391</v>
      </c>
      <c r="I12" s="91" t="s">
        <v>392</v>
      </c>
    </row>
    <row r="13" spans="1:10" x14ac:dyDescent="0.2">
      <c r="A13" s="91" t="s">
        <v>907</v>
      </c>
      <c r="B13" s="47">
        <v>41735</v>
      </c>
      <c r="C13" s="40"/>
      <c r="D13" s="91" t="s">
        <v>388</v>
      </c>
      <c r="E13" s="91" t="s">
        <v>383</v>
      </c>
      <c r="F13" s="60" t="s">
        <v>948</v>
      </c>
      <c r="G13" s="91" t="s">
        <v>390</v>
      </c>
      <c r="H13" s="91" t="s">
        <v>391</v>
      </c>
      <c r="I13" s="91" t="s">
        <v>1410</v>
      </c>
    </row>
    <row r="14" spans="1:10" s="27" customFormat="1" x14ac:dyDescent="0.2">
      <c r="C14" s="28"/>
      <c r="H14" s="4"/>
    </row>
    <row r="15" spans="1:10" x14ac:dyDescent="0.2">
      <c r="A15" s="27"/>
      <c r="B15" s="4"/>
      <c r="C15" s="4"/>
      <c r="E15" s="27"/>
      <c r="G15" s="27"/>
    </row>
    <row r="16" spans="1:10" x14ac:dyDescent="0.2">
      <c r="B16" s="4"/>
      <c r="C16" s="4"/>
    </row>
    <row r="17" spans="3:3" x14ac:dyDescent="0.2">
      <c r="C17" s="4"/>
    </row>
    <row r="18" spans="3:3" x14ac:dyDescent="0.2">
      <c r="C18" s="4"/>
    </row>
    <row r="19" spans="3:3" x14ac:dyDescent="0.2">
      <c r="C19" s="4"/>
    </row>
    <row r="20" spans="3:3" x14ac:dyDescent="0.2">
      <c r="C20" s="4"/>
    </row>
    <row r="21" spans="3:3" x14ac:dyDescent="0.2">
      <c r="C21" s="4"/>
    </row>
    <row r="22" spans="3:3" x14ac:dyDescent="0.2">
      <c r="C22" s="4"/>
    </row>
    <row r="23" spans="3:3" x14ac:dyDescent="0.2">
      <c r="C23" s="4"/>
    </row>
    <row r="24" spans="3:3" x14ac:dyDescent="0.2">
      <c r="C24" s="4"/>
    </row>
    <row r="25" spans="3:3" x14ac:dyDescent="0.2">
      <c r="C25" s="4"/>
    </row>
    <row r="26" spans="3:3" x14ac:dyDescent="0.2">
      <c r="C26" s="4"/>
    </row>
    <row r="27" spans="3:3" x14ac:dyDescent="0.2">
      <c r="C27" s="4"/>
    </row>
    <row r="28" spans="3:3" x14ac:dyDescent="0.2">
      <c r="C28" s="4"/>
    </row>
    <row r="29" spans="3:3" x14ac:dyDescent="0.2">
      <c r="C29" s="4"/>
    </row>
    <row r="30" spans="3:3" x14ac:dyDescent="0.2">
      <c r="C30" s="4"/>
    </row>
    <row r="31" spans="3:3" x14ac:dyDescent="0.2">
      <c r="C31" s="4"/>
    </row>
    <row r="32" spans="3:3" x14ac:dyDescent="0.2">
      <c r="C32" s="4"/>
    </row>
    <row r="33" spans="3:3" x14ac:dyDescent="0.2">
      <c r="C33" s="4"/>
    </row>
    <row r="34" spans="3:3" x14ac:dyDescent="0.2">
      <c r="C34" s="4"/>
    </row>
    <row r="35" spans="3:3" x14ac:dyDescent="0.2">
      <c r="C35" s="4"/>
    </row>
    <row r="36" spans="3:3" x14ac:dyDescent="0.2">
      <c r="C36" s="4"/>
    </row>
    <row r="37" spans="3:3" x14ac:dyDescent="0.2">
      <c r="C37" s="4"/>
    </row>
    <row r="38" spans="3:3" x14ac:dyDescent="0.2">
      <c r="C38" s="4"/>
    </row>
    <row r="39" spans="3:3" x14ac:dyDescent="0.2">
      <c r="C39" s="4"/>
    </row>
    <row r="40" spans="3:3" x14ac:dyDescent="0.2">
      <c r="C40" s="4"/>
    </row>
    <row r="41" spans="3:3" x14ac:dyDescent="0.2">
      <c r="C41" s="4"/>
    </row>
    <row r="42" spans="3:3" x14ac:dyDescent="0.2">
      <c r="C42" s="4"/>
    </row>
    <row r="43" spans="3:3" x14ac:dyDescent="0.2">
      <c r="C43" s="4"/>
    </row>
    <row r="44" spans="3:3" x14ac:dyDescent="0.2">
      <c r="C44" s="4"/>
    </row>
    <row r="45" spans="3:3" x14ac:dyDescent="0.2">
      <c r="C45" s="4"/>
    </row>
    <row r="46" spans="3:3" x14ac:dyDescent="0.2">
      <c r="C46" s="4"/>
    </row>
    <row r="47" spans="3:3" x14ac:dyDescent="0.2">
      <c r="C47" s="4"/>
    </row>
    <row r="48" spans="3:3" x14ac:dyDescent="0.2">
      <c r="C48" s="4"/>
    </row>
    <row r="49" spans="3:3" x14ac:dyDescent="0.2">
      <c r="C49" s="4"/>
    </row>
    <row r="50" spans="3:3" x14ac:dyDescent="0.2">
      <c r="C50" s="4"/>
    </row>
    <row r="51" spans="3:3" x14ac:dyDescent="0.2">
      <c r="C51" s="4"/>
    </row>
    <row r="52" spans="3:3" x14ac:dyDescent="0.2">
      <c r="C52" s="4"/>
    </row>
    <row r="53" spans="3:3" x14ac:dyDescent="0.2">
      <c r="C53" s="4"/>
    </row>
    <row r="54" spans="3:3" x14ac:dyDescent="0.2">
      <c r="C54" s="4"/>
    </row>
    <row r="55" spans="3:3" x14ac:dyDescent="0.2">
      <c r="C55" s="4"/>
    </row>
    <row r="56" spans="3:3" x14ac:dyDescent="0.2">
      <c r="C56" s="4"/>
    </row>
    <row r="57" spans="3:3" x14ac:dyDescent="0.2">
      <c r="C57" s="4"/>
    </row>
    <row r="58" spans="3:3" x14ac:dyDescent="0.2">
      <c r="C58" s="4"/>
    </row>
    <row r="59" spans="3:3" x14ac:dyDescent="0.2">
      <c r="C59" s="4"/>
    </row>
    <row r="60" spans="3:3" x14ac:dyDescent="0.2">
      <c r="C60" s="4"/>
    </row>
    <row r="61" spans="3:3" x14ac:dyDescent="0.2">
      <c r="C61" s="4"/>
    </row>
    <row r="62" spans="3:3" x14ac:dyDescent="0.2">
      <c r="C62" s="4"/>
    </row>
    <row r="63" spans="3:3" x14ac:dyDescent="0.2">
      <c r="C63" s="4"/>
    </row>
    <row r="64" spans="3:3" x14ac:dyDescent="0.2">
      <c r="C64" s="4"/>
    </row>
    <row r="65" spans="3:3" x14ac:dyDescent="0.2">
      <c r="C65" s="4"/>
    </row>
    <row r="66" spans="3:3" x14ac:dyDescent="0.2">
      <c r="C66" s="4"/>
    </row>
    <row r="67" spans="3:3" x14ac:dyDescent="0.2">
      <c r="C67" s="4"/>
    </row>
    <row r="68" spans="3:3" x14ac:dyDescent="0.2">
      <c r="C68" s="4"/>
    </row>
    <row r="69" spans="3:3" x14ac:dyDescent="0.2">
      <c r="C69" s="4"/>
    </row>
    <row r="70" spans="3:3" x14ac:dyDescent="0.2">
      <c r="C70" s="4"/>
    </row>
    <row r="71" spans="3:3" x14ac:dyDescent="0.2">
      <c r="C71" s="4"/>
    </row>
    <row r="72" spans="3:3" x14ac:dyDescent="0.2">
      <c r="C72" s="4"/>
    </row>
    <row r="73" spans="3:3" x14ac:dyDescent="0.2">
      <c r="C73" s="4"/>
    </row>
    <row r="74" spans="3:3" x14ac:dyDescent="0.2">
      <c r="C74" s="4"/>
    </row>
    <row r="75" spans="3:3" x14ac:dyDescent="0.2">
      <c r="C75" s="4"/>
    </row>
    <row r="76" spans="3:3" x14ac:dyDescent="0.2">
      <c r="C76" s="4"/>
    </row>
    <row r="77" spans="3:3" x14ac:dyDescent="0.2">
      <c r="C77" s="4"/>
    </row>
    <row r="78" spans="3:3" x14ac:dyDescent="0.2">
      <c r="C78" s="4"/>
    </row>
    <row r="79" spans="3:3" x14ac:dyDescent="0.2">
      <c r="C79" s="4"/>
    </row>
    <row r="80" spans="3:3" x14ac:dyDescent="0.2">
      <c r="C80" s="4"/>
    </row>
    <row r="81" spans="3:3" x14ac:dyDescent="0.2">
      <c r="C81" s="4"/>
    </row>
    <row r="82" spans="3:3" x14ac:dyDescent="0.2">
      <c r="C82" s="4"/>
    </row>
    <row r="83" spans="3:3" x14ac:dyDescent="0.2">
      <c r="C83" s="4"/>
    </row>
    <row r="84" spans="3:3" x14ac:dyDescent="0.2">
      <c r="C84" s="4"/>
    </row>
    <row r="85" spans="3:3" x14ac:dyDescent="0.2">
      <c r="C85" s="4"/>
    </row>
    <row r="86" spans="3:3" x14ac:dyDescent="0.2">
      <c r="C86" s="4"/>
    </row>
    <row r="87" spans="3:3" x14ac:dyDescent="0.2">
      <c r="C87" s="4"/>
    </row>
    <row r="88" spans="3:3" x14ac:dyDescent="0.2">
      <c r="C88" s="4"/>
    </row>
    <row r="89" spans="3:3" x14ac:dyDescent="0.2">
      <c r="C89" s="4"/>
    </row>
    <row r="90" spans="3:3" x14ac:dyDescent="0.2">
      <c r="C90" s="4"/>
    </row>
    <row r="91" spans="3:3" x14ac:dyDescent="0.2">
      <c r="C91" s="4"/>
    </row>
    <row r="92" spans="3:3" x14ac:dyDescent="0.2">
      <c r="C92" s="4"/>
    </row>
    <row r="93" spans="3:3" x14ac:dyDescent="0.2">
      <c r="C93" s="4"/>
    </row>
    <row r="94" spans="3:3" x14ac:dyDescent="0.2">
      <c r="C94" s="4"/>
    </row>
    <row r="95" spans="3:3" x14ac:dyDescent="0.2">
      <c r="C95" s="4"/>
    </row>
    <row r="96" spans="3:3" x14ac:dyDescent="0.2">
      <c r="C96" s="4"/>
    </row>
    <row r="97" spans="3:3" x14ac:dyDescent="0.2">
      <c r="C97" s="4"/>
    </row>
    <row r="98" spans="3:3" x14ac:dyDescent="0.2">
      <c r="C98" s="4"/>
    </row>
    <row r="99" spans="3:3" x14ac:dyDescent="0.2">
      <c r="C99" s="4"/>
    </row>
    <row r="100" spans="3:3" x14ac:dyDescent="0.2">
      <c r="C100" s="4"/>
    </row>
    <row r="101" spans="3:3" x14ac:dyDescent="0.2">
      <c r="C101" s="4"/>
    </row>
    <row r="102" spans="3:3" x14ac:dyDescent="0.2">
      <c r="C102" s="4"/>
    </row>
    <row r="103" spans="3:3" x14ac:dyDescent="0.2">
      <c r="C103" s="4"/>
    </row>
    <row r="104" spans="3:3" x14ac:dyDescent="0.2">
      <c r="C104" s="4"/>
    </row>
    <row r="105" spans="3:3" x14ac:dyDescent="0.2">
      <c r="C105" s="4"/>
    </row>
    <row r="106" spans="3:3" x14ac:dyDescent="0.2">
      <c r="C106" s="4"/>
    </row>
    <row r="107" spans="3:3" x14ac:dyDescent="0.2">
      <c r="C107" s="4"/>
    </row>
    <row r="108" spans="3:3" x14ac:dyDescent="0.2">
      <c r="C108" s="4"/>
    </row>
    <row r="109" spans="3:3" x14ac:dyDescent="0.2">
      <c r="C109" s="4"/>
    </row>
    <row r="110" spans="3:3" x14ac:dyDescent="0.2">
      <c r="C110" s="4"/>
    </row>
    <row r="111" spans="3:3" x14ac:dyDescent="0.2">
      <c r="C111" s="4"/>
    </row>
    <row r="112" spans="3:3" x14ac:dyDescent="0.2">
      <c r="C112" s="4"/>
    </row>
    <row r="113" spans="3:3" x14ac:dyDescent="0.2">
      <c r="C113" s="4"/>
    </row>
    <row r="114" spans="3:3" x14ac:dyDescent="0.2">
      <c r="C114" s="4"/>
    </row>
    <row r="115" spans="3:3" x14ac:dyDescent="0.2">
      <c r="C115" s="4"/>
    </row>
    <row r="116" spans="3:3" x14ac:dyDescent="0.2">
      <c r="C116" s="4"/>
    </row>
    <row r="117" spans="3:3" x14ac:dyDescent="0.2">
      <c r="C117" s="4"/>
    </row>
    <row r="118" spans="3:3" x14ac:dyDescent="0.2">
      <c r="C118" s="4"/>
    </row>
    <row r="119" spans="3:3" x14ac:dyDescent="0.2">
      <c r="C119" s="4"/>
    </row>
    <row r="120" spans="3:3" x14ac:dyDescent="0.2">
      <c r="C120" s="4"/>
    </row>
    <row r="121" spans="3:3" x14ac:dyDescent="0.2">
      <c r="C121" s="4"/>
    </row>
    <row r="122" spans="3:3" x14ac:dyDescent="0.2">
      <c r="C122" s="4"/>
    </row>
    <row r="123" spans="3:3" x14ac:dyDescent="0.2">
      <c r="C123" s="4"/>
    </row>
    <row r="124" spans="3:3" x14ac:dyDescent="0.2">
      <c r="C124" s="4"/>
    </row>
    <row r="125" spans="3:3" x14ac:dyDescent="0.2">
      <c r="C125" s="4"/>
    </row>
    <row r="126" spans="3:3" x14ac:dyDescent="0.2">
      <c r="C126" s="4"/>
    </row>
    <row r="127" spans="3:3" x14ac:dyDescent="0.2">
      <c r="C127" s="4"/>
    </row>
    <row r="128" spans="3:3" x14ac:dyDescent="0.2">
      <c r="C128" s="4"/>
    </row>
    <row r="129" spans="3:3" x14ac:dyDescent="0.2">
      <c r="C129" s="4"/>
    </row>
    <row r="130" spans="3:3" x14ac:dyDescent="0.2">
      <c r="C130" s="4"/>
    </row>
    <row r="131" spans="3:3" x14ac:dyDescent="0.2">
      <c r="C131" s="4"/>
    </row>
    <row r="132" spans="3:3" x14ac:dyDescent="0.2">
      <c r="C132" s="4"/>
    </row>
    <row r="133" spans="3:3" x14ac:dyDescent="0.2">
      <c r="C133" s="4"/>
    </row>
    <row r="134" spans="3:3" x14ac:dyDescent="0.2">
      <c r="C134" s="4"/>
    </row>
    <row r="135" spans="3:3" x14ac:dyDescent="0.2">
      <c r="C135" s="4"/>
    </row>
    <row r="136" spans="3:3" x14ac:dyDescent="0.2">
      <c r="C136" s="4"/>
    </row>
    <row r="137" spans="3:3" x14ac:dyDescent="0.2">
      <c r="C137" s="4"/>
    </row>
    <row r="138" spans="3:3" x14ac:dyDescent="0.2">
      <c r="C138" s="4"/>
    </row>
    <row r="139" spans="3:3" x14ac:dyDescent="0.2">
      <c r="C139" s="4"/>
    </row>
    <row r="140" spans="3:3" x14ac:dyDescent="0.2">
      <c r="C140" s="4"/>
    </row>
    <row r="141" spans="3:3" x14ac:dyDescent="0.2">
      <c r="C141" s="4"/>
    </row>
    <row r="142" spans="3:3" x14ac:dyDescent="0.2">
      <c r="C142" s="4"/>
    </row>
    <row r="143" spans="3:3" x14ac:dyDescent="0.2">
      <c r="C143" s="4"/>
    </row>
    <row r="144" spans="3:3" x14ac:dyDescent="0.2">
      <c r="C144" s="4"/>
    </row>
    <row r="145" spans="3:3" x14ac:dyDescent="0.2">
      <c r="C145" s="4"/>
    </row>
    <row r="146" spans="3:3" x14ac:dyDescent="0.2">
      <c r="C146" s="4"/>
    </row>
    <row r="147" spans="3:3" x14ac:dyDescent="0.2">
      <c r="C147" s="4"/>
    </row>
    <row r="148" spans="3:3" x14ac:dyDescent="0.2">
      <c r="C148" s="4"/>
    </row>
    <row r="149" spans="3:3" x14ac:dyDescent="0.2">
      <c r="C149" s="4"/>
    </row>
    <row r="150" spans="3:3" x14ac:dyDescent="0.2">
      <c r="C150" s="4"/>
    </row>
    <row r="151" spans="3:3" x14ac:dyDescent="0.2">
      <c r="C151" s="4"/>
    </row>
    <row r="152" spans="3:3" x14ac:dyDescent="0.2">
      <c r="C152" s="4"/>
    </row>
    <row r="153" spans="3:3" x14ac:dyDescent="0.2">
      <c r="C153" s="4"/>
    </row>
    <row r="154" spans="3:3" x14ac:dyDescent="0.2">
      <c r="C154" s="4"/>
    </row>
    <row r="155" spans="3:3" x14ac:dyDescent="0.2">
      <c r="C155" s="4"/>
    </row>
    <row r="156" spans="3:3" x14ac:dyDescent="0.2">
      <c r="C156" s="4"/>
    </row>
    <row r="157" spans="3:3" x14ac:dyDescent="0.2">
      <c r="C157" s="4"/>
    </row>
    <row r="158" spans="3:3" x14ac:dyDescent="0.2">
      <c r="C158" s="4"/>
    </row>
    <row r="159" spans="3:3" x14ac:dyDescent="0.2">
      <c r="C159" s="4"/>
    </row>
    <row r="160" spans="3:3" x14ac:dyDescent="0.2">
      <c r="C160" s="4"/>
    </row>
    <row r="161" spans="3:3" x14ac:dyDescent="0.2">
      <c r="C161" s="4"/>
    </row>
    <row r="162" spans="3:3" x14ac:dyDescent="0.2">
      <c r="C162" s="4"/>
    </row>
    <row r="163" spans="3:3" x14ac:dyDescent="0.2">
      <c r="C163" s="4"/>
    </row>
    <row r="164" spans="3:3" x14ac:dyDescent="0.2">
      <c r="C164" s="4"/>
    </row>
    <row r="165" spans="3:3" x14ac:dyDescent="0.2">
      <c r="C165" s="4"/>
    </row>
    <row r="166" spans="3:3" x14ac:dyDescent="0.2">
      <c r="C166" s="4"/>
    </row>
    <row r="167" spans="3:3" x14ac:dyDescent="0.2">
      <c r="C167" s="4"/>
    </row>
    <row r="168" spans="3:3" x14ac:dyDescent="0.2">
      <c r="C168" s="4"/>
    </row>
    <row r="169" spans="3:3" x14ac:dyDescent="0.2">
      <c r="C169" s="4"/>
    </row>
    <row r="170" spans="3:3" x14ac:dyDescent="0.2">
      <c r="C170" s="4"/>
    </row>
    <row r="171" spans="3:3" x14ac:dyDescent="0.2">
      <c r="C171" s="4"/>
    </row>
    <row r="172" spans="3:3" x14ac:dyDescent="0.2">
      <c r="C172" s="4"/>
    </row>
    <row r="173" spans="3:3" x14ac:dyDescent="0.2">
      <c r="C173" s="4"/>
    </row>
    <row r="174" spans="3:3" x14ac:dyDescent="0.2">
      <c r="C174" s="4"/>
    </row>
    <row r="175" spans="3:3" x14ac:dyDescent="0.2">
      <c r="C175" s="4"/>
    </row>
    <row r="176" spans="3:3" x14ac:dyDescent="0.2">
      <c r="C176" s="4"/>
    </row>
    <row r="177" spans="3:3" x14ac:dyDescent="0.2">
      <c r="C177" s="4"/>
    </row>
    <row r="178" spans="3:3" x14ac:dyDescent="0.2">
      <c r="C178" s="4"/>
    </row>
    <row r="179" spans="3:3" x14ac:dyDescent="0.2">
      <c r="C179" s="4"/>
    </row>
    <row r="180" spans="3:3" x14ac:dyDescent="0.2">
      <c r="C180" s="4"/>
    </row>
    <row r="181" spans="3:3" x14ac:dyDescent="0.2">
      <c r="C181" s="4"/>
    </row>
    <row r="182" spans="3:3" x14ac:dyDescent="0.2">
      <c r="C182" s="4"/>
    </row>
    <row r="183" spans="3:3" x14ac:dyDescent="0.2">
      <c r="C183" s="4"/>
    </row>
    <row r="184" spans="3:3" x14ac:dyDescent="0.2">
      <c r="C184" s="4"/>
    </row>
    <row r="185" spans="3:3" x14ac:dyDescent="0.2">
      <c r="C185" s="4"/>
    </row>
    <row r="186" spans="3:3" x14ac:dyDescent="0.2">
      <c r="C186" s="4"/>
    </row>
    <row r="187" spans="3:3" x14ac:dyDescent="0.2">
      <c r="C187" s="4"/>
    </row>
    <row r="188" spans="3:3" x14ac:dyDescent="0.2">
      <c r="C188" s="4"/>
    </row>
    <row r="189" spans="3:3" x14ac:dyDescent="0.2">
      <c r="C189" s="4"/>
    </row>
    <row r="190" spans="3:3" x14ac:dyDescent="0.2">
      <c r="C190" s="4"/>
    </row>
    <row r="191" spans="3:3" x14ac:dyDescent="0.2">
      <c r="C191" s="4"/>
    </row>
    <row r="192" spans="3:3" x14ac:dyDescent="0.2">
      <c r="C192" s="4"/>
    </row>
    <row r="193" spans="3:3" x14ac:dyDescent="0.2">
      <c r="C193" s="4"/>
    </row>
    <row r="194" spans="3:3" x14ac:dyDescent="0.2">
      <c r="C194" s="4"/>
    </row>
    <row r="195" spans="3:3" x14ac:dyDescent="0.2">
      <c r="C195" s="4"/>
    </row>
    <row r="196" spans="3:3" x14ac:dyDescent="0.2">
      <c r="C196" s="4"/>
    </row>
    <row r="197" spans="3:3" x14ac:dyDescent="0.2">
      <c r="C197" s="4"/>
    </row>
    <row r="198" spans="3:3" x14ac:dyDescent="0.2">
      <c r="C198" s="4"/>
    </row>
    <row r="199" spans="3:3" x14ac:dyDescent="0.2">
      <c r="C199" s="4"/>
    </row>
    <row r="200" spans="3:3" x14ac:dyDescent="0.2">
      <c r="C200" s="4"/>
    </row>
    <row r="201" spans="3:3" x14ac:dyDescent="0.2">
      <c r="C201" s="4"/>
    </row>
    <row r="202" spans="3:3" x14ac:dyDescent="0.2">
      <c r="C202" s="4"/>
    </row>
    <row r="203" spans="3:3" x14ac:dyDescent="0.2">
      <c r="C203" s="4"/>
    </row>
    <row r="204" spans="3:3" x14ac:dyDescent="0.2">
      <c r="C204" s="4"/>
    </row>
    <row r="205" spans="3:3" x14ac:dyDescent="0.2">
      <c r="C205" s="4"/>
    </row>
    <row r="206" spans="3:3" x14ac:dyDescent="0.2">
      <c r="C206" s="4"/>
    </row>
    <row r="207" spans="3:3" x14ac:dyDescent="0.2">
      <c r="C207" s="4"/>
    </row>
    <row r="208" spans="3:3" x14ac:dyDescent="0.2">
      <c r="C208" s="4"/>
    </row>
    <row r="209" spans="3:3" x14ac:dyDescent="0.2">
      <c r="C209" s="4"/>
    </row>
    <row r="210" spans="3:3" x14ac:dyDescent="0.2">
      <c r="C210" s="4"/>
    </row>
    <row r="211" spans="3:3" x14ac:dyDescent="0.2">
      <c r="C211" s="4"/>
    </row>
    <row r="212" spans="3:3" x14ac:dyDescent="0.2">
      <c r="C212" s="4"/>
    </row>
    <row r="213" spans="3:3" x14ac:dyDescent="0.2">
      <c r="C213" s="4"/>
    </row>
    <row r="214" spans="3:3" x14ac:dyDescent="0.2">
      <c r="C214" s="4"/>
    </row>
    <row r="215" spans="3:3" x14ac:dyDescent="0.2">
      <c r="C215" s="4"/>
    </row>
    <row r="216" spans="3:3" x14ac:dyDescent="0.2">
      <c r="C216" s="4"/>
    </row>
    <row r="217" spans="3:3" x14ac:dyDescent="0.2">
      <c r="C217" s="4"/>
    </row>
    <row r="218" spans="3:3" x14ac:dyDescent="0.2">
      <c r="C218" s="4"/>
    </row>
    <row r="219" spans="3:3" x14ac:dyDescent="0.2">
      <c r="C219" s="4"/>
    </row>
    <row r="220" spans="3:3" x14ac:dyDescent="0.2">
      <c r="C220" s="4"/>
    </row>
    <row r="221" spans="3:3" x14ac:dyDescent="0.2">
      <c r="C221" s="4"/>
    </row>
    <row r="222" spans="3:3" x14ac:dyDescent="0.2">
      <c r="C222" s="4"/>
    </row>
    <row r="223" spans="3:3" x14ac:dyDescent="0.2">
      <c r="C223" s="4"/>
    </row>
    <row r="224" spans="3:3" x14ac:dyDescent="0.2">
      <c r="C224" s="4"/>
    </row>
    <row r="225" spans="3:3" x14ac:dyDescent="0.2">
      <c r="C225" s="4"/>
    </row>
    <row r="226" spans="3:3" x14ac:dyDescent="0.2">
      <c r="C226" s="4"/>
    </row>
    <row r="227" spans="3:3" x14ac:dyDescent="0.2">
      <c r="C227" s="4"/>
    </row>
    <row r="228" spans="3:3" x14ac:dyDescent="0.2">
      <c r="C228" s="4"/>
    </row>
    <row r="229" spans="3:3" x14ac:dyDescent="0.2">
      <c r="C229" s="4"/>
    </row>
    <row r="230" spans="3:3" x14ac:dyDescent="0.2">
      <c r="C230" s="4"/>
    </row>
    <row r="231" spans="3:3" x14ac:dyDescent="0.2">
      <c r="C231" s="4"/>
    </row>
    <row r="232" spans="3:3" x14ac:dyDescent="0.2">
      <c r="C232" s="4"/>
    </row>
    <row r="233" spans="3:3" x14ac:dyDescent="0.2">
      <c r="C233" s="4"/>
    </row>
    <row r="234" spans="3:3" x14ac:dyDescent="0.2">
      <c r="C234" s="4"/>
    </row>
    <row r="235" spans="3:3" x14ac:dyDescent="0.2">
      <c r="C235" s="4"/>
    </row>
    <row r="236" spans="3:3" x14ac:dyDescent="0.2">
      <c r="C236" s="4"/>
    </row>
    <row r="237" spans="3:3" x14ac:dyDescent="0.2">
      <c r="C237" s="4"/>
    </row>
    <row r="238" spans="3:3" x14ac:dyDescent="0.2">
      <c r="C238" s="4"/>
    </row>
    <row r="239" spans="3:3" x14ac:dyDescent="0.2">
      <c r="C239" s="4"/>
    </row>
    <row r="240" spans="3:3" x14ac:dyDescent="0.2">
      <c r="C240" s="4"/>
    </row>
    <row r="241" spans="3:3" x14ac:dyDescent="0.2">
      <c r="C241" s="4"/>
    </row>
    <row r="242" spans="3:3" x14ac:dyDescent="0.2">
      <c r="C242" s="4"/>
    </row>
    <row r="243" spans="3:3" x14ac:dyDescent="0.2">
      <c r="C243" s="4"/>
    </row>
    <row r="244" spans="3:3" x14ac:dyDescent="0.2">
      <c r="C244" s="4"/>
    </row>
    <row r="245" spans="3:3" x14ac:dyDescent="0.2">
      <c r="C245" s="4"/>
    </row>
    <row r="246" spans="3:3" x14ac:dyDescent="0.2">
      <c r="C246" s="4"/>
    </row>
    <row r="247" spans="3:3" x14ac:dyDescent="0.2">
      <c r="C247" s="4"/>
    </row>
    <row r="248" spans="3:3" x14ac:dyDescent="0.2">
      <c r="C248" s="4"/>
    </row>
    <row r="249" spans="3:3" x14ac:dyDescent="0.2">
      <c r="C249" s="4"/>
    </row>
    <row r="250" spans="3:3" x14ac:dyDescent="0.2">
      <c r="C250" s="4"/>
    </row>
    <row r="251" spans="3:3" x14ac:dyDescent="0.2">
      <c r="C251" s="4"/>
    </row>
    <row r="252" spans="3:3" x14ac:dyDescent="0.2">
      <c r="C252" s="4"/>
    </row>
    <row r="253" spans="3:3" x14ac:dyDescent="0.2">
      <c r="C253" s="4"/>
    </row>
    <row r="254" spans="3:3" x14ac:dyDescent="0.2">
      <c r="C254" s="4"/>
    </row>
    <row r="255" spans="3:3" x14ac:dyDescent="0.2">
      <c r="C255" s="4"/>
    </row>
    <row r="256" spans="3:3" x14ac:dyDescent="0.2">
      <c r="C256" s="4"/>
    </row>
    <row r="257" spans="3:3" x14ac:dyDescent="0.2">
      <c r="C257" s="4"/>
    </row>
    <row r="258" spans="3:3" x14ac:dyDescent="0.2">
      <c r="C258" s="4"/>
    </row>
    <row r="259" spans="3:3" x14ac:dyDescent="0.2">
      <c r="C259" s="4"/>
    </row>
    <row r="260" spans="3:3" x14ac:dyDescent="0.2">
      <c r="C260" s="4"/>
    </row>
    <row r="261" spans="3:3" x14ac:dyDescent="0.2">
      <c r="C261" s="4"/>
    </row>
    <row r="262" spans="3:3" x14ac:dyDescent="0.2">
      <c r="C262" s="4"/>
    </row>
    <row r="263" spans="3:3" x14ac:dyDescent="0.2">
      <c r="C263" s="4"/>
    </row>
    <row r="264" spans="3:3" x14ac:dyDescent="0.2">
      <c r="C264" s="4"/>
    </row>
    <row r="265" spans="3:3" x14ac:dyDescent="0.2">
      <c r="C265" s="4"/>
    </row>
    <row r="266" spans="3:3" x14ac:dyDescent="0.2">
      <c r="C266" s="4"/>
    </row>
    <row r="267" spans="3:3" x14ac:dyDescent="0.2">
      <c r="C267" s="4"/>
    </row>
    <row r="268" spans="3:3" x14ac:dyDescent="0.2">
      <c r="C268" s="4"/>
    </row>
    <row r="269" spans="3:3" x14ac:dyDescent="0.2">
      <c r="C269" s="4"/>
    </row>
    <row r="270" spans="3:3" x14ac:dyDescent="0.2">
      <c r="C270" s="4"/>
    </row>
    <row r="271" spans="3:3" x14ac:dyDescent="0.2">
      <c r="C271" s="4"/>
    </row>
    <row r="272" spans="3:3" x14ac:dyDescent="0.2">
      <c r="C272" s="4"/>
    </row>
    <row r="273" spans="3:3" x14ac:dyDescent="0.2">
      <c r="C273" s="4"/>
    </row>
    <row r="274" spans="3:3" x14ac:dyDescent="0.2">
      <c r="C274" s="4"/>
    </row>
    <row r="275" spans="3:3" x14ac:dyDescent="0.2">
      <c r="C275" s="4"/>
    </row>
    <row r="276" spans="3:3" x14ac:dyDescent="0.2">
      <c r="C276" s="4"/>
    </row>
    <row r="277" spans="3:3" x14ac:dyDescent="0.2">
      <c r="C277" s="4"/>
    </row>
    <row r="278" spans="3:3" x14ac:dyDescent="0.2">
      <c r="C278" s="4"/>
    </row>
    <row r="279" spans="3:3" x14ac:dyDescent="0.2">
      <c r="C279" s="4"/>
    </row>
    <row r="280" spans="3:3" x14ac:dyDescent="0.2">
      <c r="C280" s="4"/>
    </row>
    <row r="281" spans="3:3" x14ac:dyDescent="0.2">
      <c r="C281" s="4"/>
    </row>
    <row r="282" spans="3:3" x14ac:dyDescent="0.2">
      <c r="C282" s="4"/>
    </row>
    <row r="283" spans="3:3" x14ac:dyDescent="0.2">
      <c r="C283" s="4"/>
    </row>
    <row r="284" spans="3:3" x14ac:dyDescent="0.2">
      <c r="C284" s="4"/>
    </row>
    <row r="285" spans="3:3" x14ac:dyDescent="0.2">
      <c r="C285" s="4"/>
    </row>
    <row r="286" spans="3:3" x14ac:dyDescent="0.2">
      <c r="C286" s="4"/>
    </row>
    <row r="287" spans="3:3" x14ac:dyDescent="0.2">
      <c r="C287" s="4"/>
    </row>
    <row r="288" spans="3:3" x14ac:dyDescent="0.2">
      <c r="C288" s="4"/>
    </row>
    <row r="289" spans="3:3" x14ac:dyDescent="0.2">
      <c r="C289" s="4"/>
    </row>
    <row r="290" spans="3:3" x14ac:dyDescent="0.2">
      <c r="C290" s="4"/>
    </row>
    <row r="291" spans="3:3" x14ac:dyDescent="0.2">
      <c r="C291" s="4"/>
    </row>
    <row r="292" spans="3:3" x14ac:dyDescent="0.2">
      <c r="C292" s="4"/>
    </row>
    <row r="293" spans="3:3" x14ac:dyDescent="0.2">
      <c r="C293" s="4"/>
    </row>
    <row r="294" spans="3:3" x14ac:dyDescent="0.2">
      <c r="C294" s="4"/>
    </row>
    <row r="295" spans="3:3" x14ac:dyDescent="0.2">
      <c r="C295" s="4"/>
    </row>
    <row r="296" spans="3:3" x14ac:dyDescent="0.2">
      <c r="C296" s="4"/>
    </row>
    <row r="297" spans="3:3" x14ac:dyDescent="0.2">
      <c r="C297" s="4"/>
    </row>
    <row r="298" spans="3:3" x14ac:dyDescent="0.2">
      <c r="C298" s="4"/>
    </row>
    <row r="299" spans="3:3" x14ac:dyDescent="0.2">
      <c r="C299" s="4"/>
    </row>
    <row r="300" spans="3:3" x14ac:dyDescent="0.2">
      <c r="C300" s="4"/>
    </row>
    <row r="301" spans="3:3" x14ac:dyDescent="0.2">
      <c r="C301" s="4"/>
    </row>
    <row r="302" spans="3:3" x14ac:dyDescent="0.2">
      <c r="C302" s="4"/>
    </row>
    <row r="303" spans="3:3" x14ac:dyDescent="0.2">
      <c r="C303" s="4"/>
    </row>
    <row r="304" spans="3:3" x14ac:dyDescent="0.2">
      <c r="C304" s="4"/>
    </row>
    <row r="305" spans="3:3" x14ac:dyDescent="0.2">
      <c r="C305" s="4"/>
    </row>
    <row r="306" spans="3:3" x14ac:dyDescent="0.2">
      <c r="C306" s="4"/>
    </row>
    <row r="307" spans="3:3" x14ac:dyDescent="0.2">
      <c r="C307" s="4"/>
    </row>
    <row r="308" spans="3:3" x14ac:dyDescent="0.2">
      <c r="C308" s="4"/>
    </row>
    <row r="309" spans="3:3" x14ac:dyDescent="0.2">
      <c r="C309" s="4"/>
    </row>
    <row r="310" spans="3:3" x14ac:dyDescent="0.2">
      <c r="C310" s="4"/>
    </row>
    <row r="311" spans="3:3" x14ac:dyDescent="0.2">
      <c r="C311" s="4"/>
    </row>
    <row r="312" spans="3:3" x14ac:dyDescent="0.2">
      <c r="C312" s="4"/>
    </row>
    <row r="313" spans="3:3" x14ac:dyDescent="0.2">
      <c r="C313" s="4"/>
    </row>
    <row r="314" spans="3:3" x14ac:dyDescent="0.2">
      <c r="C314" s="4"/>
    </row>
    <row r="315" spans="3:3" x14ac:dyDescent="0.2">
      <c r="C315" s="4"/>
    </row>
    <row r="316" spans="3:3" x14ac:dyDescent="0.2">
      <c r="C316" s="4"/>
    </row>
    <row r="317" spans="3:3" x14ac:dyDescent="0.2">
      <c r="C317" s="4"/>
    </row>
    <row r="318" spans="3:3" x14ac:dyDescent="0.2">
      <c r="C318" s="4"/>
    </row>
    <row r="319" spans="3:3" x14ac:dyDescent="0.2">
      <c r="C319" s="4"/>
    </row>
    <row r="320" spans="3:3" x14ac:dyDescent="0.2">
      <c r="C320" s="4"/>
    </row>
    <row r="321" spans="3:3" x14ac:dyDescent="0.2">
      <c r="C321" s="4"/>
    </row>
    <row r="322" spans="3:3" x14ac:dyDescent="0.2">
      <c r="C322" s="4"/>
    </row>
    <row r="323" spans="3:3" x14ac:dyDescent="0.2">
      <c r="C323" s="4"/>
    </row>
    <row r="324" spans="3:3" x14ac:dyDescent="0.2">
      <c r="C324" s="4"/>
    </row>
    <row r="325" spans="3:3" x14ac:dyDescent="0.2">
      <c r="C325" s="4"/>
    </row>
    <row r="326" spans="3:3" x14ac:dyDescent="0.2">
      <c r="C326" s="4"/>
    </row>
    <row r="327" spans="3:3" x14ac:dyDescent="0.2">
      <c r="C327" s="4"/>
    </row>
    <row r="328" spans="3:3" x14ac:dyDescent="0.2">
      <c r="C328" s="4"/>
    </row>
    <row r="329" spans="3:3" x14ac:dyDescent="0.2">
      <c r="C329" s="4"/>
    </row>
    <row r="330" spans="3:3" x14ac:dyDescent="0.2">
      <c r="C330" s="4"/>
    </row>
    <row r="331" spans="3:3" x14ac:dyDescent="0.2">
      <c r="C331" s="4"/>
    </row>
    <row r="332" spans="3:3" x14ac:dyDescent="0.2">
      <c r="C332" s="4"/>
    </row>
    <row r="333" spans="3:3" x14ac:dyDescent="0.2">
      <c r="C333" s="4"/>
    </row>
    <row r="334" spans="3:3" x14ac:dyDescent="0.2">
      <c r="C334" s="4"/>
    </row>
    <row r="335" spans="3:3" x14ac:dyDescent="0.2">
      <c r="C335" s="4"/>
    </row>
    <row r="336" spans="3:3" x14ac:dyDescent="0.2">
      <c r="C336" s="4"/>
    </row>
    <row r="337" spans="3:3" x14ac:dyDescent="0.2">
      <c r="C337" s="4"/>
    </row>
    <row r="338" spans="3:3" x14ac:dyDescent="0.2">
      <c r="C338" s="4"/>
    </row>
    <row r="339" spans="3:3" x14ac:dyDescent="0.2">
      <c r="C339" s="4"/>
    </row>
    <row r="340" spans="3:3" x14ac:dyDescent="0.2">
      <c r="C340" s="4"/>
    </row>
    <row r="341" spans="3:3" x14ac:dyDescent="0.2">
      <c r="C341" s="4"/>
    </row>
    <row r="342" spans="3:3" x14ac:dyDescent="0.2">
      <c r="C342" s="4"/>
    </row>
    <row r="343" spans="3:3" x14ac:dyDescent="0.2">
      <c r="C343" s="4"/>
    </row>
    <row r="344" spans="3:3" x14ac:dyDescent="0.2">
      <c r="C344" s="4"/>
    </row>
    <row r="345" spans="3:3" x14ac:dyDescent="0.2">
      <c r="C345" s="4"/>
    </row>
    <row r="346" spans="3:3" x14ac:dyDescent="0.2">
      <c r="C346" s="4"/>
    </row>
    <row r="347" spans="3:3" x14ac:dyDescent="0.2">
      <c r="C347" s="4"/>
    </row>
    <row r="348" spans="3:3" x14ac:dyDescent="0.2">
      <c r="C348" s="4"/>
    </row>
    <row r="349" spans="3:3" x14ac:dyDescent="0.2">
      <c r="C349" s="4"/>
    </row>
    <row r="350" spans="3:3" x14ac:dyDescent="0.2">
      <c r="C350" s="4"/>
    </row>
    <row r="351" spans="3:3" x14ac:dyDescent="0.2">
      <c r="C351" s="4"/>
    </row>
    <row r="352" spans="3:3" x14ac:dyDescent="0.2">
      <c r="C352" s="4"/>
    </row>
    <row r="353" spans="3:3" x14ac:dyDescent="0.2">
      <c r="C353" s="4"/>
    </row>
    <row r="354" spans="3:3" x14ac:dyDescent="0.2">
      <c r="C354" s="4"/>
    </row>
    <row r="355" spans="3:3" x14ac:dyDescent="0.2">
      <c r="C355" s="4"/>
    </row>
    <row r="356" spans="3:3" x14ac:dyDescent="0.2">
      <c r="C356" s="4"/>
    </row>
    <row r="357" spans="3:3" x14ac:dyDescent="0.2">
      <c r="C357" s="4"/>
    </row>
    <row r="358" spans="3:3" x14ac:dyDescent="0.2">
      <c r="C358" s="4"/>
    </row>
    <row r="359" spans="3:3" x14ac:dyDescent="0.2">
      <c r="C359" s="4"/>
    </row>
    <row r="360" spans="3:3" x14ac:dyDescent="0.2">
      <c r="C360" s="4"/>
    </row>
    <row r="361" spans="3:3" x14ac:dyDescent="0.2">
      <c r="C361" s="4"/>
    </row>
    <row r="362" spans="3:3" x14ac:dyDescent="0.2">
      <c r="C362" s="4"/>
    </row>
    <row r="363" spans="3:3" x14ac:dyDescent="0.2">
      <c r="C363" s="4"/>
    </row>
    <row r="364" spans="3:3" x14ac:dyDescent="0.2">
      <c r="C364" s="4"/>
    </row>
    <row r="365" spans="3:3" x14ac:dyDescent="0.2">
      <c r="C365" s="4"/>
    </row>
    <row r="366" spans="3:3" x14ac:dyDescent="0.2">
      <c r="C366" s="4"/>
    </row>
    <row r="367" spans="3:3" x14ac:dyDescent="0.2">
      <c r="C367" s="4"/>
    </row>
    <row r="368" spans="3:3" x14ac:dyDescent="0.2">
      <c r="C368" s="4"/>
    </row>
    <row r="369" spans="3:3" x14ac:dyDescent="0.2">
      <c r="C369" s="4"/>
    </row>
    <row r="370" spans="3:3" x14ac:dyDescent="0.2">
      <c r="C370" s="4"/>
    </row>
    <row r="371" spans="3:3" x14ac:dyDescent="0.2">
      <c r="C371" s="4"/>
    </row>
    <row r="372" spans="3:3" x14ac:dyDescent="0.2">
      <c r="C372" s="4"/>
    </row>
    <row r="373" spans="3:3" x14ac:dyDescent="0.2">
      <c r="C373" s="4"/>
    </row>
    <row r="374" spans="3:3" x14ac:dyDescent="0.2">
      <c r="C374" s="4"/>
    </row>
    <row r="375" spans="3:3" x14ac:dyDescent="0.2">
      <c r="C375" s="4"/>
    </row>
    <row r="376" spans="3:3" x14ac:dyDescent="0.2">
      <c r="C376" s="4"/>
    </row>
    <row r="377" spans="3:3" x14ac:dyDescent="0.2">
      <c r="C377" s="4"/>
    </row>
    <row r="378" spans="3:3" x14ac:dyDescent="0.2">
      <c r="C378" s="4"/>
    </row>
    <row r="379" spans="3:3" x14ac:dyDescent="0.2">
      <c r="C379" s="4"/>
    </row>
    <row r="380" spans="3:3" x14ac:dyDescent="0.2">
      <c r="C380" s="4"/>
    </row>
    <row r="381" spans="3:3" x14ac:dyDescent="0.2">
      <c r="C381" s="4"/>
    </row>
    <row r="382" spans="3:3" x14ac:dyDescent="0.2">
      <c r="C382" s="4"/>
    </row>
    <row r="383" spans="3:3" x14ac:dyDescent="0.2">
      <c r="C383" s="4"/>
    </row>
    <row r="384" spans="3:3" x14ac:dyDescent="0.2">
      <c r="C384" s="4"/>
    </row>
    <row r="385" spans="3:3" x14ac:dyDescent="0.2">
      <c r="C385" s="4"/>
    </row>
    <row r="386" spans="3:3" x14ac:dyDescent="0.2">
      <c r="C386" s="4"/>
    </row>
    <row r="387" spans="3:3" x14ac:dyDescent="0.2">
      <c r="C387" s="4"/>
    </row>
    <row r="388" spans="3:3" x14ac:dyDescent="0.2">
      <c r="C388" s="4"/>
    </row>
    <row r="389" spans="3:3" x14ac:dyDescent="0.2">
      <c r="C389" s="4"/>
    </row>
    <row r="390" spans="3:3" x14ac:dyDescent="0.2">
      <c r="C390" s="4"/>
    </row>
    <row r="391" spans="3:3" x14ac:dyDescent="0.2">
      <c r="C391" s="4"/>
    </row>
    <row r="392" spans="3:3" x14ac:dyDescent="0.2">
      <c r="C392" s="4"/>
    </row>
    <row r="393" spans="3:3" x14ac:dyDescent="0.2">
      <c r="C393" s="4"/>
    </row>
    <row r="394" spans="3:3" x14ac:dyDescent="0.2">
      <c r="C394" s="4"/>
    </row>
    <row r="395" spans="3:3" x14ac:dyDescent="0.2">
      <c r="C395" s="4"/>
    </row>
    <row r="396" spans="3:3" x14ac:dyDescent="0.2">
      <c r="C396" s="4"/>
    </row>
    <row r="397" spans="3:3" x14ac:dyDescent="0.2">
      <c r="C397" s="4"/>
    </row>
    <row r="398" spans="3:3" x14ac:dyDescent="0.2">
      <c r="C398" s="4"/>
    </row>
    <row r="399" spans="3:3" x14ac:dyDescent="0.2">
      <c r="C399" s="4"/>
    </row>
    <row r="400" spans="3:3" x14ac:dyDescent="0.2">
      <c r="C400" s="4"/>
    </row>
    <row r="401" spans="3:3" x14ac:dyDescent="0.2">
      <c r="C401" s="4"/>
    </row>
    <row r="402" spans="3:3" x14ac:dyDescent="0.2">
      <c r="C402" s="4"/>
    </row>
    <row r="403" spans="3:3" x14ac:dyDescent="0.2">
      <c r="C403" s="4"/>
    </row>
    <row r="404" spans="3:3" x14ac:dyDescent="0.2">
      <c r="C404" s="4"/>
    </row>
    <row r="405" spans="3:3" x14ac:dyDescent="0.2">
      <c r="C405" s="4"/>
    </row>
    <row r="406" spans="3:3" x14ac:dyDescent="0.2">
      <c r="C406" s="4"/>
    </row>
    <row r="407" spans="3:3" x14ac:dyDescent="0.2">
      <c r="C407" s="4"/>
    </row>
    <row r="408" spans="3:3" x14ac:dyDescent="0.2">
      <c r="C408" s="4"/>
    </row>
    <row r="409" spans="3:3" x14ac:dyDescent="0.2">
      <c r="C409" s="4"/>
    </row>
    <row r="410" spans="3:3" x14ac:dyDescent="0.2">
      <c r="C410" s="4"/>
    </row>
    <row r="411" spans="3:3" x14ac:dyDescent="0.2">
      <c r="C411" s="4"/>
    </row>
    <row r="412" spans="3:3" x14ac:dyDescent="0.2">
      <c r="C412" s="4"/>
    </row>
    <row r="413" spans="3:3" x14ac:dyDescent="0.2">
      <c r="C413" s="4"/>
    </row>
    <row r="414" spans="3:3" x14ac:dyDescent="0.2">
      <c r="C414" s="4"/>
    </row>
    <row r="415" spans="3:3" x14ac:dyDescent="0.2">
      <c r="C415" s="4"/>
    </row>
    <row r="416" spans="3:3" x14ac:dyDescent="0.2">
      <c r="C416" s="4"/>
    </row>
    <row r="417" spans="3:3" x14ac:dyDescent="0.2">
      <c r="C417" s="4"/>
    </row>
    <row r="418" spans="3:3" x14ac:dyDescent="0.2">
      <c r="C418" s="4"/>
    </row>
    <row r="419" spans="3:3" x14ac:dyDescent="0.2">
      <c r="C419" s="4"/>
    </row>
    <row r="420" spans="3:3" x14ac:dyDescent="0.2">
      <c r="C420" s="4"/>
    </row>
    <row r="421" spans="3:3" x14ac:dyDescent="0.2">
      <c r="C421" s="4"/>
    </row>
    <row r="422" spans="3:3" x14ac:dyDescent="0.2">
      <c r="C422" s="4"/>
    </row>
    <row r="423" spans="3:3" x14ac:dyDescent="0.2">
      <c r="C423" s="4"/>
    </row>
    <row r="424" spans="3:3" x14ac:dyDescent="0.2">
      <c r="C424" s="4"/>
    </row>
    <row r="425" spans="3:3" x14ac:dyDescent="0.2">
      <c r="C425" s="4"/>
    </row>
    <row r="426" spans="3:3" x14ac:dyDescent="0.2">
      <c r="C426" s="4"/>
    </row>
    <row r="427" spans="3:3" x14ac:dyDescent="0.2">
      <c r="C427" s="4"/>
    </row>
    <row r="428" spans="3:3" x14ac:dyDescent="0.2">
      <c r="C428" s="4"/>
    </row>
    <row r="429" spans="3:3" x14ac:dyDescent="0.2">
      <c r="C429" s="4"/>
    </row>
    <row r="430" spans="3:3" x14ac:dyDescent="0.2">
      <c r="C430" s="4"/>
    </row>
    <row r="431" spans="3:3" x14ac:dyDescent="0.2">
      <c r="C431" s="4"/>
    </row>
    <row r="432" spans="3:3" x14ac:dyDescent="0.2">
      <c r="C432" s="4"/>
    </row>
    <row r="433" spans="3:3" x14ac:dyDescent="0.2">
      <c r="C433" s="4"/>
    </row>
    <row r="434" spans="3:3" x14ac:dyDescent="0.2">
      <c r="C434" s="4"/>
    </row>
    <row r="435" spans="3:3" x14ac:dyDescent="0.2">
      <c r="C435" s="4"/>
    </row>
    <row r="436" spans="3:3" x14ac:dyDescent="0.2">
      <c r="C436" s="4"/>
    </row>
    <row r="437" spans="3:3" x14ac:dyDescent="0.2">
      <c r="C437" s="4"/>
    </row>
    <row r="438" spans="3:3" x14ac:dyDescent="0.2">
      <c r="C438" s="4"/>
    </row>
    <row r="439" spans="3:3" x14ac:dyDescent="0.2">
      <c r="C439" s="4"/>
    </row>
    <row r="440" spans="3:3" x14ac:dyDescent="0.2">
      <c r="C440" s="4"/>
    </row>
    <row r="441" spans="3:3" x14ac:dyDescent="0.2">
      <c r="C441" s="4"/>
    </row>
    <row r="442" spans="3:3" x14ac:dyDescent="0.2">
      <c r="C442" s="4"/>
    </row>
    <row r="443" spans="3:3" x14ac:dyDescent="0.2">
      <c r="C443" s="4"/>
    </row>
    <row r="444" spans="3:3" x14ac:dyDescent="0.2">
      <c r="C444" s="4"/>
    </row>
    <row r="445" spans="3:3" x14ac:dyDescent="0.2">
      <c r="C445" s="4"/>
    </row>
    <row r="446" spans="3:3" x14ac:dyDescent="0.2">
      <c r="C446" s="4"/>
    </row>
    <row r="447" spans="3:3" x14ac:dyDescent="0.2">
      <c r="C447" s="4"/>
    </row>
    <row r="448" spans="3:3" x14ac:dyDescent="0.2">
      <c r="C448" s="4"/>
    </row>
    <row r="449" spans="3:3" x14ac:dyDescent="0.2">
      <c r="C449" s="4"/>
    </row>
    <row r="450" spans="3:3" x14ac:dyDescent="0.2">
      <c r="C450" s="4"/>
    </row>
    <row r="451" spans="3:3" x14ac:dyDescent="0.2">
      <c r="C451" s="4"/>
    </row>
    <row r="452" spans="3:3" x14ac:dyDescent="0.2">
      <c r="C452" s="4"/>
    </row>
    <row r="453" spans="3:3" x14ac:dyDescent="0.2">
      <c r="C453" s="4"/>
    </row>
    <row r="454" spans="3:3" x14ac:dyDescent="0.2">
      <c r="C454" s="4"/>
    </row>
    <row r="455" spans="3:3" x14ac:dyDescent="0.2">
      <c r="C455" s="4"/>
    </row>
    <row r="456" spans="3:3" x14ac:dyDescent="0.2">
      <c r="C456" s="4"/>
    </row>
    <row r="457" spans="3:3" x14ac:dyDescent="0.2">
      <c r="C457" s="4"/>
    </row>
    <row r="458" spans="3:3" x14ac:dyDescent="0.2">
      <c r="C458" s="4"/>
    </row>
    <row r="459" spans="3:3" x14ac:dyDescent="0.2">
      <c r="C459" s="4"/>
    </row>
    <row r="460" spans="3:3" x14ac:dyDescent="0.2">
      <c r="C460" s="4"/>
    </row>
    <row r="461" spans="3:3" x14ac:dyDescent="0.2">
      <c r="C461" s="4"/>
    </row>
    <row r="462" spans="3:3" x14ac:dyDescent="0.2">
      <c r="C462" s="4"/>
    </row>
    <row r="463" spans="3:3" x14ac:dyDescent="0.2">
      <c r="C463" s="4"/>
    </row>
    <row r="464" spans="3:3" x14ac:dyDescent="0.2">
      <c r="C464" s="4"/>
    </row>
    <row r="465" spans="3:3" x14ac:dyDescent="0.2">
      <c r="C465" s="4"/>
    </row>
    <row r="466" spans="3:3" x14ac:dyDescent="0.2">
      <c r="C466" s="4"/>
    </row>
    <row r="467" spans="3:3" x14ac:dyDescent="0.2">
      <c r="C467" s="4"/>
    </row>
    <row r="468" spans="3:3" x14ac:dyDescent="0.2">
      <c r="C468" s="4"/>
    </row>
    <row r="469" spans="3:3" x14ac:dyDescent="0.2">
      <c r="C469" s="4"/>
    </row>
    <row r="470" spans="3:3" x14ac:dyDescent="0.2">
      <c r="C470" s="4"/>
    </row>
    <row r="471" spans="3:3" x14ac:dyDescent="0.2">
      <c r="C471" s="4"/>
    </row>
    <row r="472" spans="3:3" x14ac:dyDescent="0.2">
      <c r="C472" s="4"/>
    </row>
    <row r="473" spans="3:3" x14ac:dyDescent="0.2">
      <c r="C473" s="4"/>
    </row>
    <row r="474" spans="3:3" x14ac:dyDescent="0.2">
      <c r="C474" s="4"/>
    </row>
    <row r="475" spans="3:3" x14ac:dyDescent="0.2">
      <c r="C475" s="4"/>
    </row>
    <row r="476" spans="3:3" x14ac:dyDescent="0.2">
      <c r="C476" s="4"/>
    </row>
    <row r="477" spans="3:3" x14ac:dyDescent="0.2">
      <c r="C477" s="4"/>
    </row>
    <row r="478" spans="3:3" x14ac:dyDescent="0.2">
      <c r="C478" s="4"/>
    </row>
    <row r="479" spans="3:3" x14ac:dyDescent="0.2">
      <c r="C479" s="4"/>
    </row>
    <row r="480" spans="3:3" x14ac:dyDescent="0.2">
      <c r="C480" s="4"/>
    </row>
    <row r="481" spans="3:3" x14ac:dyDescent="0.2">
      <c r="C481" s="4"/>
    </row>
    <row r="482" spans="3:3" x14ac:dyDescent="0.2">
      <c r="C482" s="4"/>
    </row>
    <row r="483" spans="3:3" x14ac:dyDescent="0.2">
      <c r="C483" s="4"/>
    </row>
    <row r="484" spans="3:3" x14ac:dyDescent="0.2">
      <c r="C484" s="4"/>
    </row>
    <row r="485" spans="3:3" x14ac:dyDescent="0.2">
      <c r="C485" s="4"/>
    </row>
    <row r="486" spans="3:3" x14ac:dyDescent="0.2">
      <c r="C486" s="4"/>
    </row>
    <row r="487" spans="3:3" x14ac:dyDescent="0.2">
      <c r="C487" s="4"/>
    </row>
    <row r="488" spans="3:3" x14ac:dyDescent="0.2">
      <c r="C488" s="4"/>
    </row>
    <row r="489" spans="3:3" x14ac:dyDescent="0.2">
      <c r="C489" s="4"/>
    </row>
    <row r="490" spans="3:3" x14ac:dyDescent="0.2">
      <c r="C490" s="4"/>
    </row>
    <row r="491" spans="3:3" x14ac:dyDescent="0.2">
      <c r="C491" s="4"/>
    </row>
    <row r="492" spans="3:3" x14ac:dyDescent="0.2">
      <c r="C492" s="4"/>
    </row>
    <row r="493" spans="3:3" x14ac:dyDescent="0.2">
      <c r="C493" s="4"/>
    </row>
    <row r="494" spans="3:3" x14ac:dyDescent="0.2">
      <c r="C494" s="4"/>
    </row>
    <row r="495" spans="3:3" x14ac:dyDescent="0.2">
      <c r="C495" s="4"/>
    </row>
    <row r="496" spans="3:3" x14ac:dyDescent="0.2">
      <c r="C496" s="4"/>
    </row>
    <row r="497" spans="3:3" x14ac:dyDescent="0.2">
      <c r="C497" s="4"/>
    </row>
    <row r="498" spans="3:3" x14ac:dyDescent="0.2">
      <c r="C498" s="4"/>
    </row>
    <row r="499" spans="3:3" x14ac:dyDescent="0.2">
      <c r="C499" s="4"/>
    </row>
    <row r="500" spans="3:3" x14ac:dyDescent="0.2">
      <c r="C500" s="4"/>
    </row>
    <row r="501" spans="3:3" x14ac:dyDescent="0.2">
      <c r="C501" s="4"/>
    </row>
    <row r="502" spans="3:3" x14ac:dyDescent="0.2">
      <c r="C502" s="4"/>
    </row>
    <row r="503" spans="3:3" x14ac:dyDescent="0.2">
      <c r="C503" s="4"/>
    </row>
    <row r="504" spans="3:3" x14ac:dyDescent="0.2">
      <c r="C504" s="4"/>
    </row>
    <row r="505" spans="3:3" x14ac:dyDescent="0.2">
      <c r="C505" s="4"/>
    </row>
    <row r="506" spans="3:3" x14ac:dyDescent="0.2">
      <c r="C506" s="4"/>
    </row>
    <row r="507" spans="3:3" x14ac:dyDescent="0.2">
      <c r="C507" s="4"/>
    </row>
    <row r="508" spans="3:3" x14ac:dyDescent="0.2">
      <c r="C508" s="4"/>
    </row>
    <row r="509" spans="3:3" x14ac:dyDescent="0.2">
      <c r="C509" s="4"/>
    </row>
    <row r="510" spans="3:3" x14ac:dyDescent="0.2">
      <c r="C510" s="4"/>
    </row>
    <row r="511" spans="3:3" x14ac:dyDescent="0.2">
      <c r="C511" s="4"/>
    </row>
    <row r="512" spans="3:3" x14ac:dyDescent="0.2">
      <c r="C512" s="4"/>
    </row>
    <row r="513" spans="3:3" x14ac:dyDescent="0.2">
      <c r="C513" s="4"/>
    </row>
    <row r="514" spans="3:3" x14ac:dyDescent="0.2">
      <c r="C514" s="4"/>
    </row>
    <row r="515" spans="3:3" x14ac:dyDescent="0.2">
      <c r="C515" s="4"/>
    </row>
    <row r="516" spans="3:3" x14ac:dyDescent="0.2">
      <c r="C516" s="4"/>
    </row>
    <row r="517" spans="3:3" x14ac:dyDescent="0.2">
      <c r="C517" s="4"/>
    </row>
    <row r="518" spans="3:3" x14ac:dyDescent="0.2">
      <c r="C518" s="4"/>
    </row>
    <row r="519" spans="3:3" x14ac:dyDescent="0.2">
      <c r="C519" s="4"/>
    </row>
    <row r="520" spans="3:3" x14ac:dyDescent="0.2">
      <c r="C520" s="4"/>
    </row>
    <row r="521" spans="3:3" x14ac:dyDescent="0.2">
      <c r="C521" s="4"/>
    </row>
    <row r="522" spans="3:3" x14ac:dyDescent="0.2">
      <c r="C522" s="4"/>
    </row>
    <row r="523" spans="3:3" x14ac:dyDescent="0.2">
      <c r="C523" s="4"/>
    </row>
    <row r="524" spans="3:3" x14ac:dyDescent="0.2">
      <c r="C524" s="4"/>
    </row>
    <row r="525" spans="3:3" x14ac:dyDescent="0.2">
      <c r="C525" s="4"/>
    </row>
    <row r="526" spans="3:3" x14ac:dyDescent="0.2">
      <c r="C526" s="4"/>
    </row>
    <row r="527" spans="3:3" x14ac:dyDescent="0.2">
      <c r="C527" s="4"/>
    </row>
    <row r="528" spans="3:3" x14ac:dyDescent="0.2">
      <c r="C528" s="4"/>
    </row>
    <row r="529" spans="3:3" x14ac:dyDescent="0.2">
      <c r="C529" s="4"/>
    </row>
    <row r="530" spans="3:3" x14ac:dyDescent="0.2">
      <c r="C530" s="4"/>
    </row>
    <row r="531" spans="3:3" x14ac:dyDescent="0.2">
      <c r="C531" s="4"/>
    </row>
    <row r="532" spans="3:3" x14ac:dyDescent="0.2">
      <c r="C532" s="4"/>
    </row>
    <row r="533" spans="3:3" x14ac:dyDescent="0.2">
      <c r="C533" s="4"/>
    </row>
    <row r="534" spans="3:3" x14ac:dyDescent="0.2">
      <c r="C534" s="4"/>
    </row>
    <row r="535" spans="3:3" x14ac:dyDescent="0.2">
      <c r="C535" s="4"/>
    </row>
    <row r="536" spans="3:3" x14ac:dyDescent="0.2">
      <c r="C536" s="4"/>
    </row>
    <row r="537" spans="3:3" x14ac:dyDescent="0.2">
      <c r="C537" s="4"/>
    </row>
    <row r="538" spans="3:3" x14ac:dyDescent="0.2">
      <c r="C538" s="4"/>
    </row>
    <row r="539" spans="3:3" x14ac:dyDescent="0.2">
      <c r="C539" s="4"/>
    </row>
    <row r="540" spans="3:3" x14ac:dyDescent="0.2">
      <c r="C540" s="4"/>
    </row>
    <row r="541" spans="3:3" x14ac:dyDescent="0.2">
      <c r="C541" s="4"/>
    </row>
    <row r="542" spans="3:3" x14ac:dyDescent="0.2">
      <c r="C542" s="4"/>
    </row>
    <row r="543" spans="3:3" x14ac:dyDescent="0.2">
      <c r="C543" s="4"/>
    </row>
    <row r="544" spans="3:3" x14ac:dyDescent="0.2">
      <c r="C544" s="4"/>
    </row>
    <row r="545" spans="3:3" x14ac:dyDescent="0.2">
      <c r="C545" s="4"/>
    </row>
    <row r="546" spans="3:3" x14ac:dyDescent="0.2">
      <c r="C546" s="4"/>
    </row>
    <row r="547" spans="3:3" x14ac:dyDescent="0.2">
      <c r="C547" s="4"/>
    </row>
    <row r="548" spans="3:3" x14ac:dyDescent="0.2">
      <c r="C548" s="4"/>
    </row>
    <row r="549" spans="3:3" x14ac:dyDescent="0.2">
      <c r="C549" s="4"/>
    </row>
    <row r="550" spans="3:3" x14ac:dyDescent="0.2">
      <c r="C550" s="4"/>
    </row>
    <row r="551" spans="3:3" x14ac:dyDescent="0.2">
      <c r="C551" s="4"/>
    </row>
    <row r="552" spans="3:3" x14ac:dyDescent="0.2">
      <c r="C552" s="4"/>
    </row>
    <row r="553" spans="3:3" x14ac:dyDescent="0.2">
      <c r="C553" s="4"/>
    </row>
    <row r="554" spans="3:3" x14ac:dyDescent="0.2">
      <c r="C554" s="4"/>
    </row>
    <row r="555" spans="3:3" x14ac:dyDescent="0.2">
      <c r="C555" s="4"/>
    </row>
    <row r="556" spans="3:3" x14ac:dyDescent="0.2">
      <c r="C556" s="4"/>
    </row>
    <row r="557" spans="3:3" x14ac:dyDescent="0.2">
      <c r="C557" s="4"/>
    </row>
    <row r="558" spans="3:3" x14ac:dyDescent="0.2">
      <c r="C558" s="4"/>
    </row>
    <row r="559" spans="3:3" x14ac:dyDescent="0.2">
      <c r="C559" s="4"/>
    </row>
    <row r="560" spans="3:3" x14ac:dyDescent="0.2">
      <c r="C560" s="4"/>
    </row>
    <row r="561" spans="3:3" x14ac:dyDescent="0.2">
      <c r="C561" s="4"/>
    </row>
    <row r="562" spans="3:3" x14ac:dyDescent="0.2">
      <c r="C562" s="4"/>
    </row>
    <row r="563" spans="3:3" x14ac:dyDescent="0.2">
      <c r="C563" s="4"/>
    </row>
    <row r="564" spans="3:3" x14ac:dyDescent="0.2">
      <c r="C564" s="4"/>
    </row>
    <row r="565" spans="3:3" x14ac:dyDescent="0.2">
      <c r="C565" s="4"/>
    </row>
    <row r="566" spans="3:3" x14ac:dyDescent="0.2">
      <c r="C566" s="4"/>
    </row>
    <row r="567" spans="3:3" x14ac:dyDescent="0.2">
      <c r="C567" s="4"/>
    </row>
    <row r="568" spans="3:3" x14ac:dyDescent="0.2">
      <c r="C568" s="4"/>
    </row>
    <row r="569" spans="3:3" x14ac:dyDescent="0.2">
      <c r="C569" s="4"/>
    </row>
    <row r="570" spans="3:3" x14ac:dyDescent="0.2">
      <c r="C570" s="4"/>
    </row>
    <row r="571" spans="3:3" x14ac:dyDescent="0.2">
      <c r="C571" s="4"/>
    </row>
    <row r="572" spans="3:3" x14ac:dyDescent="0.2">
      <c r="C572" s="4"/>
    </row>
    <row r="573" spans="3:3" x14ac:dyDescent="0.2">
      <c r="C573" s="4"/>
    </row>
    <row r="574" spans="3:3" x14ac:dyDescent="0.2">
      <c r="C574" s="4"/>
    </row>
    <row r="575" spans="3:3" x14ac:dyDescent="0.2">
      <c r="C575" s="4"/>
    </row>
    <row r="576" spans="3:3" x14ac:dyDescent="0.2">
      <c r="C576" s="4"/>
    </row>
    <row r="577" spans="3:3" x14ac:dyDescent="0.2">
      <c r="C577" s="4"/>
    </row>
    <row r="578" spans="3:3" x14ac:dyDescent="0.2">
      <c r="C578" s="4"/>
    </row>
    <row r="579" spans="3:3" x14ac:dyDescent="0.2">
      <c r="C579" s="4"/>
    </row>
    <row r="580" spans="3:3" x14ac:dyDescent="0.2">
      <c r="C580" s="4"/>
    </row>
    <row r="581" spans="3:3" x14ac:dyDescent="0.2">
      <c r="C581" s="4"/>
    </row>
    <row r="582" spans="3:3" x14ac:dyDescent="0.2">
      <c r="C582" s="4"/>
    </row>
    <row r="583" spans="3:3" x14ac:dyDescent="0.2">
      <c r="C583" s="4"/>
    </row>
    <row r="584" spans="3:3" x14ac:dyDescent="0.2">
      <c r="C584" s="4"/>
    </row>
    <row r="585" spans="3:3" x14ac:dyDescent="0.2">
      <c r="C585" s="4"/>
    </row>
    <row r="586" spans="3:3" x14ac:dyDescent="0.2">
      <c r="C586" s="4"/>
    </row>
    <row r="587" spans="3:3" x14ac:dyDescent="0.2">
      <c r="C587" s="4"/>
    </row>
    <row r="588" spans="3:3" x14ac:dyDescent="0.2">
      <c r="C588" s="4"/>
    </row>
    <row r="589" spans="3:3" x14ac:dyDescent="0.2">
      <c r="C589" s="4"/>
    </row>
    <row r="590" spans="3:3" x14ac:dyDescent="0.2">
      <c r="C590" s="4"/>
    </row>
    <row r="591" spans="3:3" x14ac:dyDescent="0.2">
      <c r="C591" s="4"/>
    </row>
    <row r="592" spans="3:3" x14ac:dyDescent="0.2">
      <c r="C592" s="4"/>
    </row>
    <row r="593" spans="3:3" x14ac:dyDescent="0.2">
      <c r="C593" s="4"/>
    </row>
    <row r="594" spans="3:3" x14ac:dyDescent="0.2">
      <c r="C594" s="4"/>
    </row>
    <row r="595" spans="3:3" x14ac:dyDescent="0.2">
      <c r="C595" s="4"/>
    </row>
    <row r="596" spans="3:3" x14ac:dyDescent="0.2">
      <c r="C596" s="4"/>
    </row>
    <row r="597" spans="3:3" x14ac:dyDescent="0.2">
      <c r="C597" s="4"/>
    </row>
    <row r="598" spans="3:3" x14ac:dyDescent="0.2">
      <c r="C598" s="4"/>
    </row>
    <row r="599" spans="3:3" x14ac:dyDescent="0.2">
      <c r="C599" s="4"/>
    </row>
    <row r="600" spans="3:3" x14ac:dyDescent="0.2">
      <c r="C600" s="4"/>
    </row>
    <row r="601" spans="3:3" x14ac:dyDescent="0.2">
      <c r="C601" s="4"/>
    </row>
    <row r="602" spans="3:3" x14ac:dyDescent="0.2">
      <c r="C602" s="4"/>
    </row>
    <row r="603" spans="3:3" x14ac:dyDescent="0.2">
      <c r="C603" s="4"/>
    </row>
    <row r="604" spans="3:3" x14ac:dyDescent="0.2">
      <c r="C604" s="4"/>
    </row>
    <row r="605" spans="3:3" x14ac:dyDescent="0.2">
      <c r="C605" s="4"/>
    </row>
    <row r="606" spans="3:3" x14ac:dyDescent="0.2">
      <c r="C606" s="4"/>
    </row>
    <row r="607" spans="3:3" x14ac:dyDescent="0.2">
      <c r="C607" s="4"/>
    </row>
    <row r="608" spans="3:3" x14ac:dyDescent="0.2">
      <c r="C608" s="4"/>
    </row>
    <row r="609" spans="3:3" x14ac:dyDescent="0.2">
      <c r="C609" s="4"/>
    </row>
    <row r="610" spans="3:3" x14ac:dyDescent="0.2">
      <c r="C610" s="4"/>
    </row>
    <row r="611" spans="3:3" x14ac:dyDescent="0.2">
      <c r="C611" s="4"/>
    </row>
    <row r="612" spans="3:3" x14ac:dyDescent="0.2">
      <c r="C612" s="4"/>
    </row>
    <row r="613" spans="3:3" x14ac:dyDescent="0.2">
      <c r="C613" s="4"/>
    </row>
    <row r="614" spans="3:3" x14ac:dyDescent="0.2">
      <c r="C614" s="4"/>
    </row>
    <row r="615" spans="3:3" x14ac:dyDescent="0.2">
      <c r="C615" s="4"/>
    </row>
    <row r="616" spans="3:3" x14ac:dyDescent="0.2">
      <c r="C616" s="4"/>
    </row>
    <row r="617" spans="3:3" x14ac:dyDescent="0.2">
      <c r="C617" s="4"/>
    </row>
    <row r="618" spans="3:3" x14ac:dyDescent="0.2">
      <c r="C618" s="4"/>
    </row>
    <row r="619" spans="3:3" x14ac:dyDescent="0.2">
      <c r="C619" s="4"/>
    </row>
    <row r="620" spans="3:3" x14ac:dyDescent="0.2">
      <c r="C620" s="4"/>
    </row>
    <row r="621" spans="3:3" x14ac:dyDescent="0.2">
      <c r="C621" s="4"/>
    </row>
    <row r="622" spans="3:3" x14ac:dyDescent="0.2">
      <c r="C622" s="4"/>
    </row>
    <row r="623" spans="3:3" x14ac:dyDescent="0.2">
      <c r="C623" s="4"/>
    </row>
    <row r="624" spans="3:3" x14ac:dyDescent="0.2">
      <c r="C624" s="4"/>
    </row>
    <row r="625" spans="3:3" x14ac:dyDescent="0.2">
      <c r="C625" s="4"/>
    </row>
    <row r="626" spans="3:3" x14ac:dyDescent="0.2">
      <c r="C626" s="4"/>
    </row>
    <row r="627" spans="3:3" x14ac:dyDescent="0.2">
      <c r="C627" s="4"/>
    </row>
    <row r="628" spans="3:3" x14ac:dyDescent="0.2">
      <c r="C628" s="4"/>
    </row>
    <row r="629" spans="3:3" x14ac:dyDescent="0.2">
      <c r="C629" s="4"/>
    </row>
    <row r="630" spans="3:3" x14ac:dyDescent="0.2">
      <c r="C630" s="4"/>
    </row>
    <row r="631" spans="3:3" x14ac:dyDescent="0.2">
      <c r="C631" s="4"/>
    </row>
    <row r="632" spans="3:3" x14ac:dyDescent="0.2">
      <c r="C632" s="4"/>
    </row>
    <row r="633" spans="3:3" x14ac:dyDescent="0.2">
      <c r="C633" s="4"/>
    </row>
    <row r="634" spans="3:3" x14ac:dyDescent="0.2">
      <c r="C634" s="4"/>
    </row>
    <row r="635" spans="3:3" x14ac:dyDescent="0.2">
      <c r="C635" s="4"/>
    </row>
    <row r="636" spans="3:3" x14ac:dyDescent="0.2">
      <c r="C636" s="4"/>
    </row>
    <row r="637" spans="3:3" x14ac:dyDescent="0.2">
      <c r="C637" s="4"/>
    </row>
    <row r="638" spans="3:3" x14ac:dyDescent="0.2">
      <c r="C638" s="4"/>
    </row>
    <row r="639" spans="3:3" x14ac:dyDescent="0.2">
      <c r="C639" s="4"/>
    </row>
    <row r="640" spans="3:3" x14ac:dyDescent="0.2">
      <c r="C640" s="4"/>
    </row>
    <row r="641" spans="3:3" x14ac:dyDescent="0.2">
      <c r="C641" s="4"/>
    </row>
    <row r="642" spans="3:3" x14ac:dyDescent="0.2">
      <c r="C642" s="4"/>
    </row>
    <row r="643" spans="3:3" x14ac:dyDescent="0.2">
      <c r="C643" s="4"/>
    </row>
    <row r="644" spans="3:3" x14ac:dyDescent="0.2">
      <c r="C644" s="4"/>
    </row>
    <row r="645" spans="3:3" x14ac:dyDescent="0.2">
      <c r="C645" s="4"/>
    </row>
    <row r="646" spans="3:3" x14ac:dyDescent="0.2">
      <c r="C646" s="4"/>
    </row>
    <row r="647" spans="3:3" x14ac:dyDescent="0.2">
      <c r="C647" s="4"/>
    </row>
    <row r="648" spans="3:3" x14ac:dyDescent="0.2">
      <c r="C648" s="4"/>
    </row>
    <row r="649" spans="3:3" x14ac:dyDescent="0.2">
      <c r="C649" s="4"/>
    </row>
    <row r="650" spans="3:3" x14ac:dyDescent="0.2">
      <c r="C650" s="4"/>
    </row>
    <row r="651" spans="3:3" x14ac:dyDescent="0.2">
      <c r="C651" s="4"/>
    </row>
    <row r="652" spans="3:3" x14ac:dyDescent="0.2">
      <c r="C652" s="4"/>
    </row>
    <row r="653" spans="3:3" x14ac:dyDescent="0.2">
      <c r="C653" s="4"/>
    </row>
    <row r="654" spans="3:3" x14ac:dyDescent="0.2">
      <c r="C654" s="4"/>
    </row>
    <row r="655" spans="3:3" x14ac:dyDescent="0.2">
      <c r="C655" s="4"/>
    </row>
    <row r="656" spans="3:3" x14ac:dyDescent="0.2">
      <c r="C656" s="4"/>
    </row>
    <row r="657" spans="3:3" x14ac:dyDescent="0.2">
      <c r="C657" s="4"/>
    </row>
    <row r="658" spans="3:3" x14ac:dyDescent="0.2">
      <c r="C658" s="4"/>
    </row>
    <row r="659" spans="3:3" x14ac:dyDescent="0.2">
      <c r="C659" s="4"/>
    </row>
    <row r="660" spans="3:3" x14ac:dyDescent="0.2">
      <c r="C660" s="4"/>
    </row>
    <row r="661" spans="3:3" x14ac:dyDescent="0.2">
      <c r="C661" s="4"/>
    </row>
    <row r="662" spans="3:3" x14ac:dyDescent="0.2">
      <c r="C662" s="4"/>
    </row>
    <row r="663" spans="3:3" x14ac:dyDescent="0.2">
      <c r="C663" s="4"/>
    </row>
    <row r="664" spans="3:3" x14ac:dyDescent="0.2">
      <c r="C664" s="4"/>
    </row>
    <row r="665" spans="3:3" x14ac:dyDescent="0.2">
      <c r="C665" s="4"/>
    </row>
    <row r="666" spans="3:3" x14ac:dyDescent="0.2">
      <c r="C666" s="4"/>
    </row>
    <row r="667" spans="3:3" x14ac:dyDescent="0.2">
      <c r="C667" s="4"/>
    </row>
    <row r="668" spans="3:3" x14ac:dyDescent="0.2">
      <c r="C668" s="4"/>
    </row>
    <row r="669" spans="3:3" x14ac:dyDescent="0.2">
      <c r="C669" s="4"/>
    </row>
    <row r="670" spans="3:3" x14ac:dyDescent="0.2">
      <c r="C670" s="4"/>
    </row>
    <row r="671" spans="3:3" x14ac:dyDescent="0.2">
      <c r="C671" s="4"/>
    </row>
    <row r="672" spans="3:3" x14ac:dyDescent="0.2">
      <c r="C672" s="4"/>
    </row>
    <row r="673" spans="3:3" x14ac:dyDescent="0.2">
      <c r="C673" s="4"/>
    </row>
    <row r="674" spans="3:3" x14ac:dyDescent="0.2">
      <c r="C674" s="4"/>
    </row>
    <row r="675" spans="3:3" x14ac:dyDescent="0.2">
      <c r="C675" s="4"/>
    </row>
    <row r="676" spans="3:3" x14ac:dyDescent="0.2">
      <c r="C676" s="4"/>
    </row>
    <row r="677" spans="3:3" x14ac:dyDescent="0.2">
      <c r="C677" s="4"/>
    </row>
    <row r="678" spans="3:3" x14ac:dyDescent="0.2">
      <c r="C678" s="4"/>
    </row>
    <row r="679" spans="3:3" x14ac:dyDescent="0.2">
      <c r="C679" s="4"/>
    </row>
    <row r="680" spans="3:3" x14ac:dyDescent="0.2">
      <c r="C680" s="4"/>
    </row>
    <row r="681" spans="3:3" x14ac:dyDescent="0.2">
      <c r="C681" s="4"/>
    </row>
    <row r="682" spans="3:3" x14ac:dyDescent="0.2">
      <c r="C682" s="4"/>
    </row>
    <row r="683" spans="3:3" x14ac:dyDescent="0.2">
      <c r="C683" s="4"/>
    </row>
    <row r="684" spans="3:3" x14ac:dyDescent="0.2">
      <c r="C684" s="4"/>
    </row>
    <row r="685" spans="3:3" x14ac:dyDescent="0.2">
      <c r="C685" s="4"/>
    </row>
    <row r="686" spans="3:3" x14ac:dyDescent="0.2">
      <c r="C686" s="4"/>
    </row>
    <row r="687" spans="3:3" x14ac:dyDescent="0.2">
      <c r="C687" s="4"/>
    </row>
    <row r="688" spans="3:3" x14ac:dyDescent="0.2">
      <c r="C688" s="4"/>
    </row>
    <row r="689" spans="3:3" x14ac:dyDescent="0.2">
      <c r="C689" s="4"/>
    </row>
    <row r="690" spans="3:3" x14ac:dyDescent="0.2">
      <c r="C690" s="4"/>
    </row>
    <row r="691" spans="3:3" x14ac:dyDescent="0.2">
      <c r="C691" s="4"/>
    </row>
    <row r="692" spans="3:3" x14ac:dyDescent="0.2">
      <c r="C692" s="4"/>
    </row>
    <row r="693" spans="3:3" x14ac:dyDescent="0.2">
      <c r="C693" s="4"/>
    </row>
    <row r="694" spans="3:3" x14ac:dyDescent="0.2">
      <c r="C694" s="4"/>
    </row>
    <row r="695" spans="3:3" x14ac:dyDescent="0.2">
      <c r="C695" s="4"/>
    </row>
    <row r="696" spans="3:3" x14ac:dyDescent="0.2">
      <c r="C696" s="4"/>
    </row>
    <row r="697" spans="3:3" x14ac:dyDescent="0.2">
      <c r="C697" s="4"/>
    </row>
    <row r="698" spans="3:3" x14ac:dyDescent="0.2">
      <c r="C698" s="4"/>
    </row>
    <row r="699" spans="3:3" x14ac:dyDescent="0.2">
      <c r="C699" s="4"/>
    </row>
    <row r="700" spans="3:3" x14ac:dyDescent="0.2">
      <c r="C700" s="4"/>
    </row>
    <row r="701" spans="3:3" x14ac:dyDescent="0.2">
      <c r="C701" s="4"/>
    </row>
    <row r="702" spans="3:3" x14ac:dyDescent="0.2">
      <c r="C702" s="4"/>
    </row>
    <row r="703" spans="3:3" x14ac:dyDescent="0.2">
      <c r="C703" s="4"/>
    </row>
    <row r="704" spans="3:3" x14ac:dyDescent="0.2">
      <c r="C704" s="4"/>
    </row>
    <row r="705" spans="3:3" x14ac:dyDescent="0.2">
      <c r="C705" s="4"/>
    </row>
    <row r="706" spans="3:3" x14ac:dyDescent="0.2">
      <c r="C706" s="4"/>
    </row>
    <row r="707" spans="3:3" x14ac:dyDescent="0.2">
      <c r="C707" s="4"/>
    </row>
    <row r="708" spans="3:3" x14ac:dyDescent="0.2">
      <c r="C708" s="4"/>
    </row>
    <row r="709" spans="3:3" x14ac:dyDescent="0.2">
      <c r="C709" s="4"/>
    </row>
    <row r="710" spans="3:3" x14ac:dyDescent="0.2">
      <c r="C710" s="4"/>
    </row>
    <row r="711" spans="3:3" x14ac:dyDescent="0.2">
      <c r="C711" s="4"/>
    </row>
    <row r="712" spans="3:3" x14ac:dyDescent="0.2">
      <c r="C712" s="4"/>
    </row>
    <row r="713" spans="3:3" x14ac:dyDescent="0.2">
      <c r="C713" s="4"/>
    </row>
    <row r="714" spans="3:3" x14ac:dyDescent="0.2">
      <c r="C714" s="4"/>
    </row>
    <row r="715" spans="3:3" x14ac:dyDescent="0.2">
      <c r="C715" s="4"/>
    </row>
    <row r="716" spans="3:3" x14ac:dyDescent="0.2">
      <c r="C716" s="4"/>
    </row>
    <row r="717" spans="3:3" x14ac:dyDescent="0.2">
      <c r="C717" s="4"/>
    </row>
    <row r="718" spans="3:3" x14ac:dyDescent="0.2">
      <c r="C718" s="4"/>
    </row>
    <row r="719" spans="3:3" x14ac:dyDescent="0.2">
      <c r="C719" s="4"/>
    </row>
    <row r="720" spans="3:3" x14ac:dyDescent="0.2">
      <c r="C720" s="4"/>
    </row>
    <row r="721" spans="3:3" x14ac:dyDescent="0.2">
      <c r="C721" s="4"/>
    </row>
    <row r="722" spans="3:3" x14ac:dyDescent="0.2">
      <c r="C722" s="4"/>
    </row>
    <row r="723" spans="3:3" x14ac:dyDescent="0.2">
      <c r="C723" s="4"/>
    </row>
    <row r="724" spans="3:3" x14ac:dyDescent="0.2">
      <c r="C724" s="4"/>
    </row>
    <row r="725" spans="3:3" x14ac:dyDescent="0.2">
      <c r="C725" s="4"/>
    </row>
    <row r="726" spans="3:3" x14ac:dyDescent="0.2">
      <c r="C726" s="4"/>
    </row>
    <row r="727" spans="3:3" x14ac:dyDescent="0.2">
      <c r="C727" s="4"/>
    </row>
    <row r="728" spans="3:3" x14ac:dyDescent="0.2">
      <c r="C728" s="4"/>
    </row>
    <row r="729" spans="3:3" x14ac:dyDescent="0.2">
      <c r="C729" s="4"/>
    </row>
    <row r="730" spans="3:3" x14ac:dyDescent="0.2">
      <c r="C730" s="4"/>
    </row>
    <row r="731" spans="3:3" x14ac:dyDescent="0.2">
      <c r="C731" s="4"/>
    </row>
    <row r="732" spans="3:3" x14ac:dyDescent="0.2">
      <c r="C732" s="4"/>
    </row>
    <row r="733" spans="3:3" x14ac:dyDescent="0.2">
      <c r="C733" s="4"/>
    </row>
    <row r="734" spans="3:3" x14ac:dyDescent="0.2">
      <c r="C734" s="4"/>
    </row>
    <row r="735" spans="3:3" x14ac:dyDescent="0.2">
      <c r="C735" s="4"/>
    </row>
    <row r="736" spans="3:3" x14ac:dyDescent="0.2">
      <c r="C736" s="4"/>
    </row>
    <row r="737" spans="3:3" x14ac:dyDescent="0.2">
      <c r="C737" s="4"/>
    </row>
    <row r="738" spans="3:3" x14ac:dyDescent="0.2">
      <c r="C738" s="4"/>
    </row>
    <row r="739" spans="3:3" x14ac:dyDescent="0.2">
      <c r="C739" s="4"/>
    </row>
    <row r="740" spans="3:3" x14ac:dyDescent="0.2">
      <c r="C740" s="4"/>
    </row>
    <row r="741" spans="3:3" x14ac:dyDescent="0.2">
      <c r="C741" s="4"/>
    </row>
    <row r="742" spans="3:3" x14ac:dyDescent="0.2">
      <c r="C742" s="4"/>
    </row>
    <row r="743" spans="3:3" x14ac:dyDescent="0.2">
      <c r="C743" s="4"/>
    </row>
    <row r="744" spans="3:3" x14ac:dyDescent="0.2">
      <c r="C744" s="4"/>
    </row>
    <row r="745" spans="3:3" x14ac:dyDescent="0.2">
      <c r="C745" s="4"/>
    </row>
    <row r="746" spans="3:3" x14ac:dyDescent="0.2">
      <c r="C746" s="4"/>
    </row>
    <row r="747" spans="3:3" x14ac:dyDescent="0.2">
      <c r="C747" s="4"/>
    </row>
    <row r="748" spans="3:3" x14ac:dyDescent="0.2">
      <c r="C748" s="4"/>
    </row>
    <row r="749" spans="3:3" x14ac:dyDescent="0.2">
      <c r="C749" s="4"/>
    </row>
    <row r="750" spans="3:3" x14ac:dyDescent="0.2">
      <c r="C750" s="4"/>
    </row>
    <row r="751" spans="3:3" x14ac:dyDescent="0.2">
      <c r="C751" s="4"/>
    </row>
    <row r="752" spans="3:3" x14ac:dyDescent="0.2">
      <c r="C752" s="4"/>
    </row>
    <row r="753" spans="3:3" x14ac:dyDescent="0.2">
      <c r="C753" s="4"/>
    </row>
    <row r="754" spans="3:3" x14ac:dyDescent="0.2">
      <c r="C754" s="4"/>
    </row>
    <row r="755" spans="3:3" x14ac:dyDescent="0.2">
      <c r="C755" s="4"/>
    </row>
    <row r="756" spans="3:3" x14ac:dyDescent="0.2">
      <c r="C756" s="4"/>
    </row>
    <row r="757" spans="3:3" x14ac:dyDescent="0.2">
      <c r="C757" s="4"/>
    </row>
    <row r="758" spans="3:3" x14ac:dyDescent="0.2">
      <c r="C758" s="4"/>
    </row>
    <row r="759" spans="3:3" x14ac:dyDescent="0.2">
      <c r="C759" s="4"/>
    </row>
    <row r="760" spans="3:3" x14ac:dyDescent="0.2">
      <c r="C760" s="4"/>
    </row>
    <row r="761" spans="3:3" x14ac:dyDescent="0.2">
      <c r="C761" s="4"/>
    </row>
    <row r="762" spans="3:3" x14ac:dyDescent="0.2">
      <c r="C762" s="4"/>
    </row>
    <row r="763" spans="3:3" x14ac:dyDescent="0.2">
      <c r="C763" s="4"/>
    </row>
    <row r="764" spans="3:3" x14ac:dyDescent="0.2">
      <c r="C764" s="4"/>
    </row>
    <row r="765" spans="3:3" x14ac:dyDescent="0.2">
      <c r="C765" s="4"/>
    </row>
    <row r="766" spans="3:3" x14ac:dyDescent="0.2">
      <c r="C766" s="4"/>
    </row>
    <row r="767" spans="3:3" x14ac:dyDescent="0.2">
      <c r="C767" s="4"/>
    </row>
    <row r="768" spans="3:3" x14ac:dyDescent="0.2">
      <c r="C768" s="4"/>
    </row>
    <row r="769" spans="3:3" x14ac:dyDescent="0.2">
      <c r="C769" s="4"/>
    </row>
    <row r="770" spans="3:3" x14ac:dyDescent="0.2">
      <c r="C770" s="4"/>
    </row>
    <row r="771" spans="3:3" x14ac:dyDescent="0.2">
      <c r="C771" s="4"/>
    </row>
    <row r="772" spans="3:3" x14ac:dyDescent="0.2">
      <c r="C772" s="4"/>
    </row>
    <row r="773" spans="3:3" x14ac:dyDescent="0.2">
      <c r="C773" s="4"/>
    </row>
    <row r="774" spans="3:3" x14ac:dyDescent="0.2">
      <c r="C774" s="4"/>
    </row>
    <row r="775" spans="3:3" x14ac:dyDescent="0.2">
      <c r="C775" s="4"/>
    </row>
    <row r="776" spans="3:3" x14ac:dyDescent="0.2">
      <c r="C776" s="4"/>
    </row>
    <row r="777" spans="3:3" x14ac:dyDescent="0.2">
      <c r="C777" s="4"/>
    </row>
    <row r="778" spans="3:3" x14ac:dyDescent="0.2">
      <c r="C778" s="4"/>
    </row>
    <row r="779" spans="3:3" x14ac:dyDescent="0.2">
      <c r="C779" s="4"/>
    </row>
    <row r="780" spans="3:3" x14ac:dyDescent="0.2">
      <c r="C780" s="4"/>
    </row>
    <row r="781" spans="3:3" x14ac:dyDescent="0.2">
      <c r="C781" s="4"/>
    </row>
    <row r="782" spans="3:3" x14ac:dyDescent="0.2">
      <c r="C782" s="4"/>
    </row>
    <row r="783" spans="3:3" x14ac:dyDescent="0.2">
      <c r="C783" s="4"/>
    </row>
    <row r="784" spans="3:3" x14ac:dyDescent="0.2">
      <c r="C784" s="4"/>
    </row>
    <row r="785" spans="3:3" x14ac:dyDescent="0.2">
      <c r="C785" s="4"/>
    </row>
    <row r="786" spans="3:3" x14ac:dyDescent="0.2">
      <c r="C786" s="4"/>
    </row>
    <row r="787" spans="3:3" x14ac:dyDescent="0.2">
      <c r="C787" s="4"/>
    </row>
    <row r="788" spans="3:3" x14ac:dyDescent="0.2">
      <c r="C788" s="4"/>
    </row>
    <row r="789" spans="3:3" x14ac:dyDescent="0.2">
      <c r="C789" s="4"/>
    </row>
    <row r="790" spans="3:3" x14ac:dyDescent="0.2">
      <c r="C790" s="4"/>
    </row>
    <row r="791" spans="3:3" x14ac:dyDescent="0.2">
      <c r="C791" s="4"/>
    </row>
    <row r="792" spans="3:3" x14ac:dyDescent="0.2">
      <c r="C792" s="4"/>
    </row>
    <row r="793" spans="3:3" x14ac:dyDescent="0.2">
      <c r="C793" s="4"/>
    </row>
    <row r="794" spans="3:3" x14ac:dyDescent="0.2">
      <c r="C794" s="4"/>
    </row>
    <row r="795" spans="3:3" x14ac:dyDescent="0.2">
      <c r="C795" s="4"/>
    </row>
    <row r="796" spans="3:3" x14ac:dyDescent="0.2">
      <c r="C796" s="4"/>
    </row>
    <row r="797" spans="3:3" x14ac:dyDescent="0.2">
      <c r="C797" s="4"/>
    </row>
    <row r="798" spans="3:3" x14ac:dyDescent="0.2">
      <c r="C798" s="4"/>
    </row>
    <row r="799" spans="3:3" x14ac:dyDescent="0.2">
      <c r="C799" s="4"/>
    </row>
    <row r="800" spans="3:3" x14ac:dyDescent="0.2">
      <c r="C800" s="4"/>
    </row>
    <row r="801" spans="3:3" x14ac:dyDescent="0.2">
      <c r="C801" s="4"/>
    </row>
    <row r="802" spans="3:3" x14ac:dyDescent="0.2">
      <c r="C802" s="4"/>
    </row>
    <row r="803" spans="3:3" x14ac:dyDescent="0.2">
      <c r="C803" s="4"/>
    </row>
    <row r="804" spans="3:3" x14ac:dyDescent="0.2">
      <c r="C804" s="4"/>
    </row>
    <row r="805" spans="3:3" x14ac:dyDescent="0.2">
      <c r="C805" s="4"/>
    </row>
    <row r="806" spans="3:3" x14ac:dyDescent="0.2">
      <c r="C806" s="4"/>
    </row>
    <row r="807" spans="3:3" x14ac:dyDescent="0.2">
      <c r="C807" s="4"/>
    </row>
    <row r="808" spans="3:3" x14ac:dyDescent="0.2">
      <c r="C808" s="4"/>
    </row>
    <row r="809" spans="3:3" x14ac:dyDescent="0.2">
      <c r="C809" s="4"/>
    </row>
    <row r="810" spans="3:3" x14ac:dyDescent="0.2">
      <c r="C810" s="4"/>
    </row>
    <row r="811" spans="3:3" x14ac:dyDescent="0.2">
      <c r="C811" s="4"/>
    </row>
    <row r="812" spans="3:3" x14ac:dyDescent="0.2">
      <c r="C812" s="4"/>
    </row>
    <row r="813" spans="3:3" x14ac:dyDescent="0.2">
      <c r="C813" s="4"/>
    </row>
    <row r="814" spans="3:3" x14ac:dyDescent="0.2">
      <c r="C814" s="4"/>
    </row>
    <row r="815" spans="3:3" x14ac:dyDescent="0.2">
      <c r="C815" s="4"/>
    </row>
    <row r="816" spans="3:3" x14ac:dyDescent="0.2">
      <c r="C816" s="4"/>
    </row>
    <row r="817" spans="3:3" x14ac:dyDescent="0.2">
      <c r="C817" s="4"/>
    </row>
    <row r="818" spans="3:3" x14ac:dyDescent="0.2">
      <c r="C818" s="4"/>
    </row>
    <row r="819" spans="3:3" x14ac:dyDescent="0.2">
      <c r="C819" s="4"/>
    </row>
    <row r="820" spans="3:3" x14ac:dyDescent="0.2">
      <c r="C820" s="4"/>
    </row>
    <row r="821" spans="3:3" x14ac:dyDescent="0.2">
      <c r="C821" s="4"/>
    </row>
    <row r="822" spans="3:3" x14ac:dyDescent="0.2">
      <c r="C822" s="4"/>
    </row>
    <row r="823" spans="3:3" x14ac:dyDescent="0.2">
      <c r="C823" s="4"/>
    </row>
    <row r="824" spans="3:3" x14ac:dyDescent="0.2">
      <c r="C824" s="4"/>
    </row>
    <row r="825" spans="3:3" x14ac:dyDescent="0.2">
      <c r="C825" s="4"/>
    </row>
    <row r="826" spans="3:3" x14ac:dyDescent="0.2">
      <c r="C826" s="4"/>
    </row>
    <row r="827" spans="3:3" x14ac:dyDescent="0.2">
      <c r="C827" s="4"/>
    </row>
    <row r="828" spans="3:3" x14ac:dyDescent="0.2">
      <c r="C828" s="4"/>
    </row>
    <row r="829" spans="3:3" x14ac:dyDescent="0.2">
      <c r="C829" s="4"/>
    </row>
    <row r="830" spans="3:3" x14ac:dyDescent="0.2">
      <c r="C830" s="4"/>
    </row>
    <row r="831" spans="3:3" x14ac:dyDescent="0.2">
      <c r="C831" s="4"/>
    </row>
    <row r="832" spans="3:3" x14ac:dyDescent="0.2">
      <c r="C832" s="4"/>
    </row>
    <row r="833" spans="3:3" x14ac:dyDescent="0.2">
      <c r="C833" s="4"/>
    </row>
    <row r="834" spans="3:3" x14ac:dyDescent="0.2">
      <c r="C834" s="4"/>
    </row>
    <row r="835" spans="3:3" x14ac:dyDescent="0.2">
      <c r="C835" s="4"/>
    </row>
    <row r="836" spans="3:3" x14ac:dyDescent="0.2">
      <c r="C836" s="4"/>
    </row>
    <row r="837" spans="3:3" x14ac:dyDescent="0.2">
      <c r="C837" s="4"/>
    </row>
    <row r="838" spans="3:3" x14ac:dyDescent="0.2">
      <c r="C838" s="4"/>
    </row>
    <row r="839" spans="3:3" x14ac:dyDescent="0.2">
      <c r="C839" s="4"/>
    </row>
    <row r="840" spans="3:3" x14ac:dyDescent="0.2">
      <c r="C840" s="4"/>
    </row>
    <row r="841" spans="3:3" x14ac:dyDescent="0.2">
      <c r="C841" s="4"/>
    </row>
    <row r="842" spans="3:3" x14ac:dyDescent="0.2">
      <c r="C842" s="4"/>
    </row>
    <row r="843" spans="3:3" x14ac:dyDescent="0.2">
      <c r="C843" s="4"/>
    </row>
    <row r="844" spans="3:3" x14ac:dyDescent="0.2">
      <c r="C844" s="4"/>
    </row>
    <row r="845" spans="3:3" x14ac:dyDescent="0.2">
      <c r="C845" s="4"/>
    </row>
    <row r="846" spans="3:3" x14ac:dyDescent="0.2">
      <c r="C846" s="4"/>
    </row>
    <row r="847" spans="3:3" x14ac:dyDescent="0.2">
      <c r="C847" s="4"/>
    </row>
    <row r="848" spans="3:3" x14ac:dyDescent="0.2">
      <c r="C848" s="4"/>
    </row>
    <row r="849" spans="3:3" x14ac:dyDescent="0.2">
      <c r="C849" s="4"/>
    </row>
    <row r="850" spans="3:3" x14ac:dyDescent="0.2">
      <c r="C850" s="4"/>
    </row>
    <row r="851" spans="3:3" x14ac:dyDescent="0.2">
      <c r="C851" s="4"/>
    </row>
    <row r="852" spans="3:3" x14ac:dyDescent="0.2">
      <c r="C852" s="4"/>
    </row>
    <row r="853" spans="3:3" x14ac:dyDescent="0.2">
      <c r="C853" s="4"/>
    </row>
    <row r="854" spans="3:3" x14ac:dyDescent="0.2">
      <c r="C854" s="4"/>
    </row>
    <row r="855" spans="3:3" x14ac:dyDescent="0.2">
      <c r="C855" s="4"/>
    </row>
    <row r="856" spans="3:3" x14ac:dyDescent="0.2">
      <c r="C856" s="4"/>
    </row>
    <row r="857" spans="3:3" x14ac:dyDescent="0.2">
      <c r="C857" s="4"/>
    </row>
    <row r="858" spans="3:3" x14ac:dyDescent="0.2">
      <c r="C858" s="4"/>
    </row>
    <row r="859" spans="3:3" x14ac:dyDescent="0.2">
      <c r="C859" s="4"/>
    </row>
    <row r="860" spans="3:3" x14ac:dyDescent="0.2">
      <c r="C860" s="4"/>
    </row>
    <row r="861" spans="3:3" x14ac:dyDescent="0.2">
      <c r="C861" s="4"/>
    </row>
    <row r="862" spans="3:3" x14ac:dyDescent="0.2">
      <c r="C862" s="4"/>
    </row>
    <row r="863" spans="3:3" x14ac:dyDescent="0.2">
      <c r="C863" s="4"/>
    </row>
    <row r="864" spans="3:3" x14ac:dyDescent="0.2">
      <c r="C864" s="4"/>
    </row>
    <row r="865" spans="3:3" x14ac:dyDescent="0.2">
      <c r="C865" s="4"/>
    </row>
    <row r="866" spans="3:3" x14ac:dyDescent="0.2">
      <c r="C866" s="4"/>
    </row>
    <row r="867" spans="3:3" x14ac:dyDescent="0.2">
      <c r="C867" s="4"/>
    </row>
    <row r="868" spans="3:3" x14ac:dyDescent="0.2">
      <c r="C868" s="4"/>
    </row>
    <row r="869" spans="3:3" x14ac:dyDescent="0.2">
      <c r="C869" s="4"/>
    </row>
    <row r="870" spans="3:3" x14ac:dyDescent="0.2">
      <c r="C870" s="4"/>
    </row>
    <row r="871" spans="3:3" x14ac:dyDescent="0.2">
      <c r="C871" s="4"/>
    </row>
    <row r="872" spans="3:3" x14ac:dyDescent="0.2">
      <c r="C872" s="4"/>
    </row>
    <row r="873" spans="3:3" x14ac:dyDescent="0.2">
      <c r="C873" s="4"/>
    </row>
    <row r="874" spans="3:3" x14ac:dyDescent="0.2">
      <c r="C874" s="4"/>
    </row>
    <row r="875" spans="3:3" x14ac:dyDescent="0.2">
      <c r="C875" s="4"/>
    </row>
    <row r="876" spans="3:3" x14ac:dyDescent="0.2">
      <c r="C876" s="4"/>
    </row>
    <row r="877" spans="3:3" x14ac:dyDescent="0.2">
      <c r="C877" s="4"/>
    </row>
    <row r="878" spans="3:3" x14ac:dyDescent="0.2">
      <c r="C878" s="4"/>
    </row>
    <row r="879" spans="3:3" x14ac:dyDescent="0.2">
      <c r="C879" s="4"/>
    </row>
    <row r="880" spans="3:3" x14ac:dyDescent="0.2">
      <c r="C880" s="4"/>
    </row>
    <row r="881" spans="3:3" x14ac:dyDescent="0.2">
      <c r="C881" s="4"/>
    </row>
    <row r="882" spans="3:3" x14ac:dyDescent="0.2">
      <c r="C882" s="4"/>
    </row>
    <row r="883" spans="3:3" x14ac:dyDescent="0.2">
      <c r="C883" s="4"/>
    </row>
    <row r="884" spans="3:3" x14ac:dyDescent="0.2">
      <c r="C884" s="4"/>
    </row>
    <row r="885" spans="3:3" x14ac:dyDescent="0.2">
      <c r="C885" s="4"/>
    </row>
    <row r="886" spans="3:3" x14ac:dyDescent="0.2">
      <c r="C886" s="4"/>
    </row>
    <row r="887" spans="3:3" x14ac:dyDescent="0.2">
      <c r="C887" s="4"/>
    </row>
    <row r="888" spans="3:3" x14ac:dyDescent="0.2">
      <c r="C888" s="4"/>
    </row>
    <row r="889" spans="3:3" x14ac:dyDescent="0.2">
      <c r="C889" s="4"/>
    </row>
    <row r="890" spans="3:3" x14ac:dyDescent="0.2">
      <c r="C890" s="4"/>
    </row>
    <row r="891" spans="3:3" x14ac:dyDescent="0.2">
      <c r="C891" s="4"/>
    </row>
    <row r="892" spans="3:3" x14ac:dyDescent="0.2">
      <c r="C892" s="4"/>
    </row>
    <row r="893" spans="3:3" x14ac:dyDescent="0.2">
      <c r="C893" s="4"/>
    </row>
    <row r="894" spans="3:3" x14ac:dyDescent="0.2">
      <c r="C894" s="4"/>
    </row>
    <row r="895" spans="3:3" x14ac:dyDescent="0.2">
      <c r="C895" s="4"/>
    </row>
    <row r="896" spans="3:3" x14ac:dyDescent="0.2">
      <c r="C896" s="4"/>
    </row>
    <row r="897" spans="3:3" x14ac:dyDescent="0.2">
      <c r="C897" s="4"/>
    </row>
    <row r="898" spans="3:3" x14ac:dyDescent="0.2">
      <c r="C898" s="4"/>
    </row>
    <row r="899" spans="3:3" x14ac:dyDescent="0.2">
      <c r="C899" s="4"/>
    </row>
    <row r="900" spans="3:3" x14ac:dyDescent="0.2">
      <c r="C900" s="4"/>
    </row>
    <row r="901" spans="3:3" x14ac:dyDescent="0.2">
      <c r="C901" s="4"/>
    </row>
    <row r="902" spans="3:3" x14ac:dyDescent="0.2">
      <c r="C902" s="4"/>
    </row>
    <row r="903" spans="3:3" x14ac:dyDescent="0.2">
      <c r="C903" s="4"/>
    </row>
    <row r="904" spans="3:3" x14ac:dyDescent="0.2">
      <c r="C904" s="4"/>
    </row>
    <row r="905" spans="3:3" x14ac:dyDescent="0.2">
      <c r="C905" s="4"/>
    </row>
    <row r="906" spans="3:3" x14ac:dyDescent="0.2">
      <c r="C906" s="4"/>
    </row>
    <row r="907" spans="3:3" x14ac:dyDescent="0.2">
      <c r="C907" s="4"/>
    </row>
    <row r="908" spans="3:3" x14ac:dyDescent="0.2">
      <c r="C908" s="4"/>
    </row>
    <row r="909" spans="3:3" x14ac:dyDescent="0.2">
      <c r="C909" s="4"/>
    </row>
    <row r="910" spans="3:3" x14ac:dyDescent="0.2">
      <c r="C910" s="4"/>
    </row>
    <row r="911" spans="3:3" x14ac:dyDescent="0.2">
      <c r="C911" s="4"/>
    </row>
    <row r="912" spans="3:3" x14ac:dyDescent="0.2">
      <c r="C912" s="4"/>
    </row>
    <row r="913" spans="3:3" x14ac:dyDescent="0.2">
      <c r="C913" s="4"/>
    </row>
    <row r="914" spans="3:3" x14ac:dyDescent="0.2">
      <c r="C914" s="4"/>
    </row>
    <row r="915" spans="3:3" x14ac:dyDescent="0.2">
      <c r="C915" s="4"/>
    </row>
    <row r="916" spans="3:3" x14ac:dyDescent="0.2">
      <c r="C916" s="4"/>
    </row>
    <row r="917" spans="3:3" x14ac:dyDescent="0.2">
      <c r="C917" s="4"/>
    </row>
    <row r="918" spans="3:3" x14ac:dyDescent="0.2">
      <c r="C918" s="4"/>
    </row>
    <row r="919" spans="3:3" x14ac:dyDescent="0.2">
      <c r="C919" s="4"/>
    </row>
    <row r="920" spans="3:3" x14ac:dyDescent="0.2">
      <c r="C920" s="4"/>
    </row>
    <row r="921" spans="3:3" x14ac:dyDescent="0.2">
      <c r="C921" s="4"/>
    </row>
    <row r="922" spans="3:3" x14ac:dyDescent="0.2">
      <c r="C922" s="4"/>
    </row>
    <row r="923" spans="3:3" x14ac:dyDescent="0.2">
      <c r="C923" s="4"/>
    </row>
    <row r="924" spans="3:3" x14ac:dyDescent="0.2">
      <c r="C924" s="4"/>
    </row>
    <row r="925" spans="3:3" x14ac:dyDescent="0.2">
      <c r="C925" s="4"/>
    </row>
    <row r="926" spans="3:3" x14ac:dyDescent="0.2">
      <c r="C926" s="4"/>
    </row>
    <row r="927" spans="3:3" x14ac:dyDescent="0.2">
      <c r="C927" s="4"/>
    </row>
    <row r="928" spans="3:3" x14ac:dyDescent="0.2">
      <c r="C928" s="4"/>
    </row>
    <row r="929" spans="3:3" x14ac:dyDescent="0.2">
      <c r="C929" s="4"/>
    </row>
    <row r="930" spans="3:3" x14ac:dyDescent="0.2">
      <c r="C930" s="4"/>
    </row>
    <row r="931" spans="3:3" x14ac:dyDescent="0.2">
      <c r="C931" s="4"/>
    </row>
    <row r="932" spans="3:3" x14ac:dyDescent="0.2">
      <c r="C932" s="4"/>
    </row>
    <row r="933" spans="3:3" x14ac:dyDescent="0.2">
      <c r="C933" s="4"/>
    </row>
    <row r="934" spans="3:3" x14ac:dyDescent="0.2">
      <c r="C934" s="4"/>
    </row>
    <row r="935" spans="3:3" x14ac:dyDescent="0.2">
      <c r="C935" s="4"/>
    </row>
    <row r="936" spans="3:3" x14ac:dyDescent="0.2">
      <c r="C936" s="4"/>
    </row>
    <row r="937" spans="3:3" x14ac:dyDescent="0.2">
      <c r="C937" s="4"/>
    </row>
    <row r="938" spans="3:3" x14ac:dyDescent="0.2">
      <c r="C938" s="4"/>
    </row>
    <row r="939" spans="3:3" x14ac:dyDescent="0.2">
      <c r="C939" s="4"/>
    </row>
    <row r="940" spans="3:3" x14ac:dyDescent="0.2">
      <c r="C940" s="4"/>
    </row>
    <row r="941" spans="3:3" x14ac:dyDescent="0.2">
      <c r="C941" s="4"/>
    </row>
    <row r="942" spans="3:3" x14ac:dyDescent="0.2">
      <c r="C942" s="4"/>
    </row>
    <row r="943" spans="3:3" x14ac:dyDescent="0.2">
      <c r="C943" s="4"/>
    </row>
    <row r="944" spans="3:3" x14ac:dyDescent="0.2">
      <c r="C944" s="4"/>
    </row>
    <row r="945" spans="3:3" x14ac:dyDescent="0.2">
      <c r="C945" s="4"/>
    </row>
    <row r="946" spans="3:3" x14ac:dyDescent="0.2">
      <c r="C946" s="4"/>
    </row>
    <row r="947" spans="3:3" x14ac:dyDescent="0.2">
      <c r="C947" s="4"/>
    </row>
    <row r="948" spans="3:3" x14ac:dyDescent="0.2">
      <c r="C948" s="4"/>
    </row>
    <row r="949" spans="3:3" x14ac:dyDescent="0.2">
      <c r="C949" s="4"/>
    </row>
    <row r="950" spans="3:3" x14ac:dyDescent="0.2">
      <c r="C950" s="4"/>
    </row>
    <row r="951" spans="3:3" x14ac:dyDescent="0.2">
      <c r="C951" s="4"/>
    </row>
    <row r="952" spans="3:3" x14ac:dyDescent="0.2">
      <c r="C952" s="4"/>
    </row>
    <row r="953" spans="3:3" x14ac:dyDescent="0.2">
      <c r="C953" s="4"/>
    </row>
    <row r="954" spans="3:3" x14ac:dyDescent="0.2">
      <c r="C954" s="4"/>
    </row>
    <row r="955" spans="3:3" x14ac:dyDescent="0.2">
      <c r="C955" s="4"/>
    </row>
    <row r="956" spans="3:3" x14ac:dyDescent="0.2">
      <c r="C956" s="4"/>
    </row>
    <row r="957" spans="3:3" x14ac:dyDescent="0.2">
      <c r="C957" s="4"/>
    </row>
    <row r="958" spans="3:3" x14ac:dyDescent="0.2">
      <c r="C958" s="4"/>
    </row>
    <row r="959" spans="3:3" x14ac:dyDescent="0.2">
      <c r="C959" s="4"/>
    </row>
    <row r="960" spans="3:3" x14ac:dyDescent="0.2">
      <c r="C960" s="4"/>
    </row>
    <row r="961" spans="3:3" x14ac:dyDescent="0.2">
      <c r="C961" s="4"/>
    </row>
    <row r="962" spans="3:3" x14ac:dyDescent="0.2">
      <c r="C962" s="4"/>
    </row>
    <row r="963" spans="3:3" x14ac:dyDescent="0.2">
      <c r="C963" s="4"/>
    </row>
    <row r="964" spans="3:3" x14ac:dyDescent="0.2">
      <c r="C964" s="4"/>
    </row>
    <row r="965" spans="3:3" x14ac:dyDescent="0.2">
      <c r="C965" s="4"/>
    </row>
    <row r="966" spans="3:3" x14ac:dyDescent="0.2">
      <c r="C966" s="4"/>
    </row>
    <row r="967" spans="3:3" x14ac:dyDescent="0.2">
      <c r="C967" s="4"/>
    </row>
    <row r="968" spans="3:3" x14ac:dyDescent="0.2">
      <c r="C968" s="4"/>
    </row>
    <row r="969" spans="3:3" x14ac:dyDescent="0.2">
      <c r="C969" s="4"/>
    </row>
    <row r="970" spans="3:3" x14ac:dyDescent="0.2">
      <c r="C970" s="4"/>
    </row>
    <row r="971" spans="3:3" x14ac:dyDescent="0.2">
      <c r="C971" s="4"/>
    </row>
    <row r="972" spans="3:3" x14ac:dyDescent="0.2">
      <c r="C972" s="4"/>
    </row>
    <row r="973" spans="3:3" x14ac:dyDescent="0.2">
      <c r="C973" s="4"/>
    </row>
    <row r="974" spans="3:3" x14ac:dyDescent="0.2">
      <c r="C974" s="4"/>
    </row>
    <row r="975" spans="3:3" x14ac:dyDescent="0.2">
      <c r="C975" s="4"/>
    </row>
    <row r="976" spans="3:3" x14ac:dyDescent="0.2">
      <c r="C976" s="4"/>
    </row>
    <row r="977" spans="3:3" x14ac:dyDescent="0.2">
      <c r="C977" s="4"/>
    </row>
    <row r="978" spans="3:3" x14ac:dyDescent="0.2">
      <c r="C978" s="4"/>
    </row>
    <row r="979" spans="3:3" x14ac:dyDescent="0.2">
      <c r="C979" s="4"/>
    </row>
    <row r="980" spans="3:3" x14ac:dyDescent="0.2">
      <c r="C980" s="4"/>
    </row>
    <row r="981" spans="3:3" x14ac:dyDescent="0.2">
      <c r="C981" s="4"/>
    </row>
    <row r="982" spans="3:3" x14ac:dyDescent="0.2">
      <c r="C982" s="4"/>
    </row>
    <row r="983" spans="3:3" x14ac:dyDescent="0.2">
      <c r="C983" s="4"/>
    </row>
    <row r="984" spans="3:3" x14ac:dyDescent="0.2">
      <c r="C984" s="4"/>
    </row>
    <row r="985" spans="3:3" x14ac:dyDescent="0.2">
      <c r="C985" s="4"/>
    </row>
    <row r="986" spans="3:3" x14ac:dyDescent="0.2">
      <c r="C986" s="4"/>
    </row>
    <row r="987" spans="3:3" x14ac:dyDescent="0.2">
      <c r="C987" s="4"/>
    </row>
    <row r="988" spans="3:3" x14ac:dyDescent="0.2">
      <c r="C988" s="4"/>
    </row>
    <row r="989" spans="3:3" x14ac:dyDescent="0.2">
      <c r="C989" s="4"/>
    </row>
    <row r="990" spans="3:3" x14ac:dyDescent="0.2">
      <c r="C990" s="4"/>
    </row>
    <row r="991" spans="3:3" x14ac:dyDescent="0.2">
      <c r="C991" s="4"/>
    </row>
    <row r="992" spans="3:3" x14ac:dyDescent="0.2">
      <c r="C992" s="4"/>
    </row>
    <row r="993" spans="3:3" x14ac:dyDescent="0.2">
      <c r="C993" s="4"/>
    </row>
    <row r="994" spans="3:3" x14ac:dyDescent="0.2">
      <c r="C994" s="4"/>
    </row>
    <row r="995" spans="3:3" x14ac:dyDescent="0.2">
      <c r="C995" s="4"/>
    </row>
    <row r="996" spans="3:3" x14ac:dyDescent="0.2">
      <c r="C996" s="4"/>
    </row>
    <row r="997" spans="3:3" x14ac:dyDescent="0.2">
      <c r="C997" s="4"/>
    </row>
    <row r="998" spans="3:3" x14ac:dyDescent="0.2">
      <c r="C998" s="4"/>
    </row>
    <row r="999" spans="3:3" x14ac:dyDescent="0.2">
      <c r="C999" s="4"/>
    </row>
    <row r="1000" spans="3:3" x14ac:dyDescent="0.2">
      <c r="C1000" s="4"/>
    </row>
    <row r="1001" spans="3:3" x14ac:dyDescent="0.2">
      <c r="C1001" s="4"/>
    </row>
    <row r="1002" spans="3:3" x14ac:dyDescent="0.2">
      <c r="C1002" s="4"/>
    </row>
    <row r="1003" spans="3:3" x14ac:dyDescent="0.2">
      <c r="C1003" s="4"/>
    </row>
    <row r="1004" spans="3:3" x14ac:dyDescent="0.2">
      <c r="C1004" s="4"/>
    </row>
    <row r="1005" spans="3:3" x14ac:dyDescent="0.2">
      <c r="C1005" s="4"/>
    </row>
    <row r="1006" spans="3:3" x14ac:dyDescent="0.2">
      <c r="C1006" s="4"/>
    </row>
    <row r="1007" spans="3:3" x14ac:dyDescent="0.2">
      <c r="C1007" s="4"/>
    </row>
    <row r="1008" spans="3:3" x14ac:dyDescent="0.2">
      <c r="C1008" s="4"/>
    </row>
    <row r="1009" spans="3:3" x14ac:dyDescent="0.2">
      <c r="C1009" s="4"/>
    </row>
    <row r="1010" spans="3:3" x14ac:dyDescent="0.2">
      <c r="C1010" s="4"/>
    </row>
    <row r="1011" spans="3:3" x14ac:dyDescent="0.2">
      <c r="C1011" s="4"/>
    </row>
    <row r="1012" spans="3:3" x14ac:dyDescent="0.2">
      <c r="C1012" s="4"/>
    </row>
    <row r="1013" spans="3:3" x14ac:dyDescent="0.2">
      <c r="C1013" s="4"/>
    </row>
    <row r="1014" spans="3:3" x14ac:dyDescent="0.2">
      <c r="C1014" s="4"/>
    </row>
    <row r="1015" spans="3:3" x14ac:dyDescent="0.2">
      <c r="C1015" s="4"/>
    </row>
    <row r="1016" spans="3:3" x14ac:dyDescent="0.2">
      <c r="C1016" s="4"/>
    </row>
    <row r="1017" spans="3:3" x14ac:dyDescent="0.2">
      <c r="C1017" s="4"/>
    </row>
    <row r="1018" spans="3:3" x14ac:dyDescent="0.2">
      <c r="C1018" s="4"/>
    </row>
    <row r="1019" spans="3:3" x14ac:dyDescent="0.2">
      <c r="C1019" s="4"/>
    </row>
    <row r="1020" spans="3:3" x14ac:dyDescent="0.2">
      <c r="C1020" s="4"/>
    </row>
    <row r="1021" spans="3:3" x14ac:dyDescent="0.2">
      <c r="C1021" s="4"/>
    </row>
    <row r="1022" spans="3:3" x14ac:dyDescent="0.2">
      <c r="C1022" s="4"/>
    </row>
    <row r="1023" spans="3:3" x14ac:dyDescent="0.2">
      <c r="C1023" s="4"/>
    </row>
    <row r="1024" spans="3:3" x14ac:dyDescent="0.2">
      <c r="C1024" s="4"/>
    </row>
    <row r="1025" spans="3:3" x14ac:dyDescent="0.2">
      <c r="C1025" s="4"/>
    </row>
    <row r="1026" spans="3:3" x14ac:dyDescent="0.2">
      <c r="C1026" s="4"/>
    </row>
    <row r="1027" spans="3:3" x14ac:dyDescent="0.2">
      <c r="C1027" s="4"/>
    </row>
    <row r="1028" spans="3:3" x14ac:dyDescent="0.2">
      <c r="C1028" s="4"/>
    </row>
    <row r="1029" spans="3:3" x14ac:dyDescent="0.2">
      <c r="C1029" s="4"/>
    </row>
    <row r="1030" spans="3:3" x14ac:dyDescent="0.2">
      <c r="C1030" s="4"/>
    </row>
    <row r="1031" spans="3:3" x14ac:dyDescent="0.2">
      <c r="C1031" s="4"/>
    </row>
    <row r="1032" spans="3:3" x14ac:dyDescent="0.2">
      <c r="C1032" s="4"/>
    </row>
    <row r="1033" spans="3:3" x14ac:dyDescent="0.2">
      <c r="C1033" s="4"/>
    </row>
    <row r="1034" spans="3:3" x14ac:dyDescent="0.2">
      <c r="C1034" s="4"/>
    </row>
    <row r="1035" spans="3:3" x14ac:dyDescent="0.2">
      <c r="C1035" s="4"/>
    </row>
    <row r="1036" spans="3:3" x14ac:dyDescent="0.2">
      <c r="C1036" s="4"/>
    </row>
    <row r="1037" spans="3:3" x14ac:dyDescent="0.2">
      <c r="C1037" s="4"/>
    </row>
    <row r="1038" spans="3:3" x14ac:dyDescent="0.2">
      <c r="C1038" s="4"/>
    </row>
    <row r="1039" spans="3:3" x14ac:dyDescent="0.2">
      <c r="C1039" s="4"/>
    </row>
    <row r="1040" spans="3:3" x14ac:dyDescent="0.2">
      <c r="C1040" s="4"/>
    </row>
    <row r="1041" spans="3:3" x14ac:dyDescent="0.2">
      <c r="C1041" s="4"/>
    </row>
    <row r="1042" spans="3:3" x14ac:dyDescent="0.2">
      <c r="C1042" s="4"/>
    </row>
    <row r="1043" spans="3:3" x14ac:dyDescent="0.2">
      <c r="C1043" s="4"/>
    </row>
    <row r="1044" spans="3:3" x14ac:dyDescent="0.2">
      <c r="C1044" s="4"/>
    </row>
    <row r="1045" spans="3:3" x14ac:dyDescent="0.2">
      <c r="C1045" s="4"/>
    </row>
    <row r="1046" spans="3:3" x14ac:dyDescent="0.2">
      <c r="C1046" s="4"/>
    </row>
    <row r="1047" spans="3:3" x14ac:dyDescent="0.2">
      <c r="C1047" s="4"/>
    </row>
    <row r="1048" spans="3:3" x14ac:dyDescent="0.2">
      <c r="C1048" s="4"/>
    </row>
    <row r="1049" spans="3:3" x14ac:dyDescent="0.2">
      <c r="C1049" s="4"/>
    </row>
    <row r="1050" spans="3:3" x14ac:dyDescent="0.2">
      <c r="C1050" s="4"/>
    </row>
    <row r="1051" spans="3:3" x14ac:dyDescent="0.2">
      <c r="C1051" s="4"/>
    </row>
    <row r="1052" spans="3:3" x14ac:dyDescent="0.2">
      <c r="C1052" s="4"/>
    </row>
    <row r="1053" spans="3:3" x14ac:dyDescent="0.2">
      <c r="C1053" s="4"/>
    </row>
    <row r="1054" spans="3:3" x14ac:dyDescent="0.2">
      <c r="C1054" s="4"/>
    </row>
    <row r="1055" spans="3:3" x14ac:dyDescent="0.2">
      <c r="C1055" s="4"/>
    </row>
    <row r="1056" spans="3:3" x14ac:dyDescent="0.2">
      <c r="C1056" s="4"/>
    </row>
    <row r="1057" spans="3:3" x14ac:dyDescent="0.2">
      <c r="C1057" s="4"/>
    </row>
    <row r="1058" spans="3:3" x14ac:dyDescent="0.2">
      <c r="C1058" s="4"/>
    </row>
    <row r="1059" spans="3:3" x14ac:dyDescent="0.2">
      <c r="C1059" s="4"/>
    </row>
    <row r="1060" spans="3:3" x14ac:dyDescent="0.2">
      <c r="C1060" s="4"/>
    </row>
    <row r="1061" spans="3:3" x14ac:dyDescent="0.2">
      <c r="C1061" s="4"/>
    </row>
    <row r="1062" spans="3:3" x14ac:dyDescent="0.2">
      <c r="C1062" s="4"/>
    </row>
    <row r="1063" spans="3:3" x14ac:dyDescent="0.2">
      <c r="C1063" s="4"/>
    </row>
    <row r="1064" spans="3:3" x14ac:dyDescent="0.2">
      <c r="C1064" s="4"/>
    </row>
    <row r="1065" spans="3:3" x14ac:dyDescent="0.2">
      <c r="C1065" s="4"/>
    </row>
    <row r="1066" spans="3:3" x14ac:dyDescent="0.2">
      <c r="C1066" s="4"/>
    </row>
    <row r="1067" spans="3:3" x14ac:dyDescent="0.2">
      <c r="C1067" s="4"/>
    </row>
    <row r="1068" spans="3:3" x14ac:dyDescent="0.2">
      <c r="C1068" s="4"/>
    </row>
    <row r="1069" spans="3:3" x14ac:dyDescent="0.2">
      <c r="C1069" s="4"/>
    </row>
    <row r="1070" spans="3:3" x14ac:dyDescent="0.2">
      <c r="C1070" s="4"/>
    </row>
    <row r="1071" spans="3:3" x14ac:dyDescent="0.2">
      <c r="C1071" s="4"/>
    </row>
    <row r="1072" spans="3:3" x14ac:dyDescent="0.2">
      <c r="C1072" s="4"/>
    </row>
    <row r="1073" spans="3:3" x14ac:dyDescent="0.2">
      <c r="C1073" s="4"/>
    </row>
    <row r="1074" spans="3:3" x14ac:dyDescent="0.2">
      <c r="C1074" s="4"/>
    </row>
    <row r="1075" spans="3:3" x14ac:dyDescent="0.2">
      <c r="C1075" s="4"/>
    </row>
    <row r="1076" spans="3:3" x14ac:dyDescent="0.2">
      <c r="C1076" s="4"/>
    </row>
    <row r="1077" spans="3:3" x14ac:dyDescent="0.2">
      <c r="C1077" s="4"/>
    </row>
    <row r="1078" spans="3:3" x14ac:dyDescent="0.2">
      <c r="C1078" s="4"/>
    </row>
    <row r="1079" spans="3:3" x14ac:dyDescent="0.2">
      <c r="C1079" s="4"/>
    </row>
    <row r="1080" spans="3:3" x14ac:dyDescent="0.2">
      <c r="C1080" s="4"/>
    </row>
    <row r="1081" spans="3:3" x14ac:dyDescent="0.2">
      <c r="C1081" s="4"/>
    </row>
    <row r="1082" spans="3:3" x14ac:dyDescent="0.2">
      <c r="C1082" s="4"/>
    </row>
    <row r="1083" spans="3:3" x14ac:dyDescent="0.2">
      <c r="C1083" s="4"/>
    </row>
    <row r="1084" spans="3:3" x14ac:dyDescent="0.2">
      <c r="C1084" s="4"/>
    </row>
    <row r="1085" spans="3:3" x14ac:dyDescent="0.2">
      <c r="C1085" s="4"/>
    </row>
    <row r="1086" spans="3:3" x14ac:dyDescent="0.2">
      <c r="C1086" s="4"/>
    </row>
    <row r="1087" spans="3:3" x14ac:dyDescent="0.2">
      <c r="C1087" s="4"/>
    </row>
    <row r="1088" spans="3:3" x14ac:dyDescent="0.2">
      <c r="C1088" s="4"/>
    </row>
    <row r="1089" spans="3:3" x14ac:dyDescent="0.2">
      <c r="C1089" s="4"/>
    </row>
    <row r="1090" spans="3:3" x14ac:dyDescent="0.2">
      <c r="C1090" s="4"/>
    </row>
    <row r="1091" spans="3:3" x14ac:dyDescent="0.2">
      <c r="C1091" s="4"/>
    </row>
    <row r="1092" spans="3:3" x14ac:dyDescent="0.2">
      <c r="C1092" s="4"/>
    </row>
    <row r="1093" spans="3:3" x14ac:dyDescent="0.2">
      <c r="C1093" s="4"/>
    </row>
    <row r="1094" spans="3:3" x14ac:dyDescent="0.2">
      <c r="C1094" s="4"/>
    </row>
    <row r="1095" spans="3:3" x14ac:dyDescent="0.2">
      <c r="C1095" s="4"/>
    </row>
    <row r="1096" spans="3:3" x14ac:dyDescent="0.2">
      <c r="C1096" s="4"/>
    </row>
    <row r="1097" spans="3:3" x14ac:dyDescent="0.2">
      <c r="C1097" s="4"/>
    </row>
    <row r="1098" spans="3:3" x14ac:dyDescent="0.2">
      <c r="C1098" s="4"/>
    </row>
    <row r="1099" spans="3:3" x14ac:dyDescent="0.2">
      <c r="C1099" s="4"/>
    </row>
    <row r="1100" spans="3:3" x14ac:dyDescent="0.2">
      <c r="C1100" s="4"/>
    </row>
    <row r="1101" spans="3:3" x14ac:dyDescent="0.2">
      <c r="C1101" s="4"/>
    </row>
    <row r="1102" spans="3:3" x14ac:dyDescent="0.2">
      <c r="C1102" s="4"/>
    </row>
    <row r="1103" spans="3:3" x14ac:dyDescent="0.2">
      <c r="C1103" s="4"/>
    </row>
    <row r="1104" spans="3:3" x14ac:dyDescent="0.2">
      <c r="C1104" s="4"/>
    </row>
    <row r="1105" spans="3:3" x14ac:dyDescent="0.2">
      <c r="C1105" s="4"/>
    </row>
    <row r="1106" spans="3:3" x14ac:dyDescent="0.2">
      <c r="C1106" s="4"/>
    </row>
    <row r="1107" spans="3:3" x14ac:dyDescent="0.2">
      <c r="C1107" s="4"/>
    </row>
    <row r="1108" spans="3:3" x14ac:dyDescent="0.2">
      <c r="C1108" s="4"/>
    </row>
    <row r="1109" spans="3:3" x14ac:dyDescent="0.2">
      <c r="C1109" s="4"/>
    </row>
    <row r="1110" spans="3:3" x14ac:dyDescent="0.2">
      <c r="C1110" s="4"/>
    </row>
    <row r="1111" spans="3:3" x14ac:dyDescent="0.2">
      <c r="C1111" s="4"/>
    </row>
    <row r="1112" spans="3:3" x14ac:dyDescent="0.2">
      <c r="C1112" s="4"/>
    </row>
    <row r="1113" spans="3:3" x14ac:dyDescent="0.2">
      <c r="C1113" s="4"/>
    </row>
    <row r="1114" spans="3:3" x14ac:dyDescent="0.2">
      <c r="C1114" s="4"/>
    </row>
    <row r="1115" spans="3:3" x14ac:dyDescent="0.2">
      <c r="C1115" s="4"/>
    </row>
    <row r="1116" spans="3:3" x14ac:dyDescent="0.2">
      <c r="C1116" s="4"/>
    </row>
    <row r="1117" spans="3:3" x14ac:dyDescent="0.2">
      <c r="C1117" s="4"/>
    </row>
    <row r="1118" spans="3:3" x14ac:dyDescent="0.2">
      <c r="C1118" s="4"/>
    </row>
    <row r="1119" spans="3:3" x14ac:dyDescent="0.2">
      <c r="C1119" s="4"/>
    </row>
    <row r="1120" spans="3:3" x14ac:dyDescent="0.2">
      <c r="C1120" s="4"/>
    </row>
    <row r="1121" spans="3:3" x14ac:dyDescent="0.2">
      <c r="C1121" s="4"/>
    </row>
    <row r="1122" spans="3:3" x14ac:dyDescent="0.2">
      <c r="C1122" s="4"/>
    </row>
    <row r="1123" spans="3:3" x14ac:dyDescent="0.2">
      <c r="C1123" s="4"/>
    </row>
    <row r="1124" spans="3:3" x14ac:dyDescent="0.2">
      <c r="C1124" s="4"/>
    </row>
    <row r="1125" spans="3:3" x14ac:dyDescent="0.2">
      <c r="C1125" s="4"/>
    </row>
    <row r="1126" spans="3:3" x14ac:dyDescent="0.2">
      <c r="C1126" s="4"/>
    </row>
    <row r="1127" spans="3:3" x14ac:dyDescent="0.2">
      <c r="C1127" s="4"/>
    </row>
    <row r="1128" spans="3:3" x14ac:dyDescent="0.2">
      <c r="C1128" s="4"/>
    </row>
    <row r="1129" spans="3:3" x14ac:dyDescent="0.2">
      <c r="C1129" s="4"/>
    </row>
    <row r="1130" spans="3:3" x14ac:dyDescent="0.2">
      <c r="C1130" s="4"/>
    </row>
    <row r="1131" spans="3:3" x14ac:dyDescent="0.2">
      <c r="C1131" s="4"/>
    </row>
    <row r="1132" spans="3:3" x14ac:dyDescent="0.2">
      <c r="C1132" s="4"/>
    </row>
    <row r="1133" spans="3:3" x14ac:dyDescent="0.2">
      <c r="C1133" s="4"/>
    </row>
    <row r="1134" spans="3:3" x14ac:dyDescent="0.2">
      <c r="C1134" s="4"/>
    </row>
    <row r="1135" spans="3:3" x14ac:dyDescent="0.2">
      <c r="C1135" s="4"/>
    </row>
    <row r="1136" spans="3:3" x14ac:dyDescent="0.2">
      <c r="C1136" s="4"/>
    </row>
    <row r="1137" spans="3:3" x14ac:dyDescent="0.2">
      <c r="C1137" s="4"/>
    </row>
    <row r="1138" spans="3:3" x14ac:dyDescent="0.2">
      <c r="C1138" s="4"/>
    </row>
    <row r="1139" spans="3:3" x14ac:dyDescent="0.2">
      <c r="C1139" s="4"/>
    </row>
    <row r="1140" spans="3:3" x14ac:dyDescent="0.2">
      <c r="C1140" s="4"/>
    </row>
    <row r="1141" spans="3:3" x14ac:dyDescent="0.2">
      <c r="C1141" s="4"/>
    </row>
    <row r="1142" spans="3:3" x14ac:dyDescent="0.2">
      <c r="C1142" s="4"/>
    </row>
    <row r="1143" spans="3:3" x14ac:dyDescent="0.2">
      <c r="C1143" s="4"/>
    </row>
    <row r="1144" spans="3:3" x14ac:dyDescent="0.2">
      <c r="C1144" s="4"/>
    </row>
    <row r="1145" spans="3:3" x14ac:dyDescent="0.2">
      <c r="C1145" s="4"/>
    </row>
    <row r="1146" spans="3:3" x14ac:dyDescent="0.2">
      <c r="C1146" s="4"/>
    </row>
    <row r="1147" spans="3:3" x14ac:dyDescent="0.2">
      <c r="C1147" s="4"/>
    </row>
    <row r="1148" spans="3:3" x14ac:dyDescent="0.2">
      <c r="C1148" s="4"/>
    </row>
    <row r="1149" spans="3:3" x14ac:dyDescent="0.2">
      <c r="C1149" s="4"/>
    </row>
    <row r="1150" spans="3:3" x14ac:dyDescent="0.2">
      <c r="C1150" s="4"/>
    </row>
    <row r="1151" spans="3:3" x14ac:dyDescent="0.2">
      <c r="C1151" s="4"/>
    </row>
    <row r="1152" spans="3:3" x14ac:dyDescent="0.2">
      <c r="C1152" s="4"/>
    </row>
    <row r="1153" spans="3:3" x14ac:dyDescent="0.2">
      <c r="C1153" s="4"/>
    </row>
    <row r="1154" spans="3:3" x14ac:dyDescent="0.2">
      <c r="C1154" s="4"/>
    </row>
    <row r="1155" spans="3:3" x14ac:dyDescent="0.2">
      <c r="C1155" s="4"/>
    </row>
    <row r="1156" spans="3:3" x14ac:dyDescent="0.2">
      <c r="C1156" s="4"/>
    </row>
    <row r="1157" spans="3:3" x14ac:dyDescent="0.2">
      <c r="C1157" s="4"/>
    </row>
    <row r="1158" spans="3:3" x14ac:dyDescent="0.2">
      <c r="C1158" s="4"/>
    </row>
    <row r="1159" spans="3:3" x14ac:dyDescent="0.2">
      <c r="C1159" s="4"/>
    </row>
    <row r="1160" spans="3:3" x14ac:dyDescent="0.2">
      <c r="C1160" s="4"/>
    </row>
    <row r="1161" spans="3:3" x14ac:dyDescent="0.2">
      <c r="C1161" s="4"/>
    </row>
    <row r="1162" spans="3:3" x14ac:dyDescent="0.2">
      <c r="C1162" s="4"/>
    </row>
    <row r="1163" spans="3:3" x14ac:dyDescent="0.2">
      <c r="C1163" s="4"/>
    </row>
    <row r="1164" spans="3:3" x14ac:dyDescent="0.2">
      <c r="C1164" s="4"/>
    </row>
    <row r="1165" spans="3:3" x14ac:dyDescent="0.2">
      <c r="C1165" s="4"/>
    </row>
    <row r="1166" spans="3:3" x14ac:dyDescent="0.2">
      <c r="C1166" s="4"/>
    </row>
    <row r="1167" spans="3:3" x14ac:dyDescent="0.2">
      <c r="C1167" s="4"/>
    </row>
    <row r="1168" spans="3:3" x14ac:dyDescent="0.2">
      <c r="C1168" s="4"/>
    </row>
    <row r="1169" spans="3:3" x14ac:dyDescent="0.2">
      <c r="C1169" s="4"/>
    </row>
    <row r="1170" spans="3:3" x14ac:dyDescent="0.2">
      <c r="C1170" s="4"/>
    </row>
    <row r="1171" spans="3:3" x14ac:dyDescent="0.2">
      <c r="C1171" s="4"/>
    </row>
    <row r="1172" spans="3:3" x14ac:dyDescent="0.2">
      <c r="C1172" s="4"/>
    </row>
    <row r="1173" spans="3:3" x14ac:dyDescent="0.2">
      <c r="C1173" s="4"/>
    </row>
    <row r="1174" spans="3:3" x14ac:dyDescent="0.2">
      <c r="C1174" s="4"/>
    </row>
    <row r="1175" spans="3:3" x14ac:dyDescent="0.2">
      <c r="C1175" s="4"/>
    </row>
    <row r="1176" spans="3:3" x14ac:dyDescent="0.2">
      <c r="C1176" s="4"/>
    </row>
    <row r="1177" spans="3:3" x14ac:dyDescent="0.2">
      <c r="C1177" s="4"/>
    </row>
    <row r="1178" spans="3:3" x14ac:dyDescent="0.2">
      <c r="C1178" s="4"/>
    </row>
    <row r="1179" spans="3:3" x14ac:dyDescent="0.2">
      <c r="C1179" s="4"/>
    </row>
    <row r="1180" spans="3:3" x14ac:dyDescent="0.2">
      <c r="C1180" s="4"/>
    </row>
    <row r="1181" spans="3:3" x14ac:dyDescent="0.2">
      <c r="C1181" s="4"/>
    </row>
    <row r="1182" spans="3:3" x14ac:dyDescent="0.2">
      <c r="C1182" s="4"/>
    </row>
    <row r="1183" spans="3:3" x14ac:dyDescent="0.2">
      <c r="C1183" s="4"/>
    </row>
    <row r="1184" spans="3:3" x14ac:dyDescent="0.2">
      <c r="C1184" s="4"/>
    </row>
    <row r="1185" spans="3:3" x14ac:dyDescent="0.2">
      <c r="C1185" s="4"/>
    </row>
    <row r="1186" spans="3:3" x14ac:dyDescent="0.2">
      <c r="C1186" s="4"/>
    </row>
    <row r="1187" spans="3:3" x14ac:dyDescent="0.2">
      <c r="C1187" s="4"/>
    </row>
    <row r="1188" spans="3:3" x14ac:dyDescent="0.2">
      <c r="C1188" s="4"/>
    </row>
    <row r="1189" spans="3:3" x14ac:dyDescent="0.2">
      <c r="C1189" s="4"/>
    </row>
    <row r="1190" spans="3:3" x14ac:dyDescent="0.2">
      <c r="C1190" s="4"/>
    </row>
    <row r="1191" spans="3:3" x14ac:dyDescent="0.2">
      <c r="C1191" s="4"/>
    </row>
    <row r="1192" spans="3:3" x14ac:dyDescent="0.2">
      <c r="C1192" s="4"/>
    </row>
    <row r="1193" spans="3:3" x14ac:dyDescent="0.2">
      <c r="C1193" s="4"/>
    </row>
    <row r="1194" spans="3:3" x14ac:dyDescent="0.2">
      <c r="C1194" s="4"/>
    </row>
    <row r="1195" spans="3:3" x14ac:dyDescent="0.2">
      <c r="C1195" s="4"/>
    </row>
    <row r="1196" spans="3:3" x14ac:dyDescent="0.2">
      <c r="C1196" s="4"/>
    </row>
    <row r="1197" spans="3:3" x14ac:dyDescent="0.2">
      <c r="C1197" s="4"/>
    </row>
    <row r="1198" spans="3:3" x14ac:dyDescent="0.2">
      <c r="C1198" s="4"/>
    </row>
    <row r="1199" spans="3:3" x14ac:dyDescent="0.2">
      <c r="C1199" s="4"/>
    </row>
    <row r="1200" spans="3:3" x14ac:dyDescent="0.2">
      <c r="C1200" s="4"/>
    </row>
    <row r="1201" spans="3:3" x14ac:dyDescent="0.2">
      <c r="C1201" s="4"/>
    </row>
    <row r="1202" spans="3:3" x14ac:dyDescent="0.2">
      <c r="C1202" s="4"/>
    </row>
    <row r="1203" spans="3:3" x14ac:dyDescent="0.2">
      <c r="C1203" s="4"/>
    </row>
    <row r="1204" spans="3:3" x14ac:dyDescent="0.2">
      <c r="C1204" s="4"/>
    </row>
    <row r="1205" spans="3:3" x14ac:dyDescent="0.2">
      <c r="C1205" s="4"/>
    </row>
    <row r="1206" spans="3:3" x14ac:dyDescent="0.2">
      <c r="C1206" s="4"/>
    </row>
    <row r="1207" spans="3:3" x14ac:dyDescent="0.2">
      <c r="C1207" s="4"/>
    </row>
    <row r="1208" spans="3:3" x14ac:dyDescent="0.2">
      <c r="C1208" s="4"/>
    </row>
    <row r="1209" spans="3:3" x14ac:dyDescent="0.2">
      <c r="C1209" s="4"/>
    </row>
    <row r="1210" spans="3:3" x14ac:dyDescent="0.2">
      <c r="C1210" s="4"/>
    </row>
    <row r="1211" spans="3:3" x14ac:dyDescent="0.2">
      <c r="C1211" s="4"/>
    </row>
    <row r="1212" spans="3:3" x14ac:dyDescent="0.2">
      <c r="C1212" s="4"/>
    </row>
    <row r="1213" spans="3:3" x14ac:dyDescent="0.2">
      <c r="C1213" s="4"/>
    </row>
    <row r="1214" spans="3:3" x14ac:dyDescent="0.2">
      <c r="C1214" s="4"/>
    </row>
    <row r="1215" spans="3:3" x14ac:dyDescent="0.2">
      <c r="C1215" s="4"/>
    </row>
    <row r="1216" spans="3:3" x14ac:dyDescent="0.2">
      <c r="C1216" s="4"/>
    </row>
    <row r="1217" spans="3:3" x14ac:dyDescent="0.2">
      <c r="C1217" s="4"/>
    </row>
    <row r="1218" spans="3:3" x14ac:dyDescent="0.2">
      <c r="C1218" s="4"/>
    </row>
    <row r="1219" spans="3:3" x14ac:dyDescent="0.2">
      <c r="C1219" s="4"/>
    </row>
    <row r="1220" spans="3:3" x14ac:dyDescent="0.2">
      <c r="C1220" s="4"/>
    </row>
    <row r="1221" spans="3:3" x14ac:dyDescent="0.2">
      <c r="C1221" s="4"/>
    </row>
    <row r="1222" spans="3:3" x14ac:dyDescent="0.2">
      <c r="C1222" s="4"/>
    </row>
    <row r="1223" spans="3:3" x14ac:dyDescent="0.2">
      <c r="C1223" s="4"/>
    </row>
    <row r="1224" spans="3:3" x14ac:dyDescent="0.2">
      <c r="C1224" s="4"/>
    </row>
    <row r="1225" spans="3:3" x14ac:dyDescent="0.2">
      <c r="C1225" s="4"/>
    </row>
    <row r="1226" spans="3:3" x14ac:dyDescent="0.2">
      <c r="C1226" s="4"/>
    </row>
    <row r="1227" spans="3:3" x14ac:dyDescent="0.2">
      <c r="C1227" s="4"/>
    </row>
    <row r="1228" spans="3:3" x14ac:dyDescent="0.2">
      <c r="C1228" s="4"/>
    </row>
    <row r="1229" spans="3:3" x14ac:dyDescent="0.2">
      <c r="C1229" s="4"/>
    </row>
    <row r="1230" spans="3:3" x14ac:dyDescent="0.2">
      <c r="C1230" s="4"/>
    </row>
    <row r="1231" spans="3:3" x14ac:dyDescent="0.2">
      <c r="C1231" s="4"/>
    </row>
    <row r="1232" spans="3:3" x14ac:dyDescent="0.2">
      <c r="C1232" s="4"/>
    </row>
    <row r="1233" spans="3:3" x14ac:dyDescent="0.2">
      <c r="C1233" s="4"/>
    </row>
    <row r="1234" spans="3:3" x14ac:dyDescent="0.2">
      <c r="C1234" s="4"/>
    </row>
    <row r="1235" spans="3:3" x14ac:dyDescent="0.2">
      <c r="C1235" s="4"/>
    </row>
    <row r="1236" spans="3:3" x14ac:dyDescent="0.2">
      <c r="C1236" s="4"/>
    </row>
    <row r="1237" spans="3:3" x14ac:dyDescent="0.2">
      <c r="C1237" s="4"/>
    </row>
    <row r="1238" spans="3:3" x14ac:dyDescent="0.2">
      <c r="C1238" s="4"/>
    </row>
    <row r="1239" spans="3:3" x14ac:dyDescent="0.2">
      <c r="C1239" s="4"/>
    </row>
    <row r="1240" spans="3:3" x14ac:dyDescent="0.2">
      <c r="C1240" s="4"/>
    </row>
    <row r="1241" spans="3:3" x14ac:dyDescent="0.2">
      <c r="C1241" s="4"/>
    </row>
    <row r="1242" spans="3:3" x14ac:dyDescent="0.2">
      <c r="C1242" s="4"/>
    </row>
    <row r="1243" spans="3:3" x14ac:dyDescent="0.2">
      <c r="C1243" s="4"/>
    </row>
    <row r="1244" spans="3:3" x14ac:dyDescent="0.2">
      <c r="C1244" s="4"/>
    </row>
    <row r="1245" spans="3:3" x14ac:dyDescent="0.2">
      <c r="C1245" s="4"/>
    </row>
    <row r="1246" spans="3:3" x14ac:dyDescent="0.2">
      <c r="C1246" s="4"/>
    </row>
    <row r="1247" spans="3:3" x14ac:dyDescent="0.2">
      <c r="C1247" s="4"/>
    </row>
    <row r="1248" spans="3:3" x14ac:dyDescent="0.2">
      <c r="C1248" s="4"/>
    </row>
    <row r="1249" spans="3:3" x14ac:dyDescent="0.2">
      <c r="C1249" s="4"/>
    </row>
    <row r="1250" spans="3:3" x14ac:dyDescent="0.2">
      <c r="C1250" s="4"/>
    </row>
    <row r="1251" spans="3:3" x14ac:dyDescent="0.2">
      <c r="C1251" s="4"/>
    </row>
    <row r="1252" spans="3:3" x14ac:dyDescent="0.2">
      <c r="C1252" s="4"/>
    </row>
    <row r="1253" spans="3:3" x14ac:dyDescent="0.2">
      <c r="C1253" s="4"/>
    </row>
    <row r="1254" spans="3:3" x14ac:dyDescent="0.2">
      <c r="C1254" s="4"/>
    </row>
    <row r="1255" spans="3:3" x14ac:dyDescent="0.2">
      <c r="C1255" s="4"/>
    </row>
    <row r="1256" spans="3:3" x14ac:dyDescent="0.2">
      <c r="C1256" s="4"/>
    </row>
    <row r="1257" spans="3:3" x14ac:dyDescent="0.2">
      <c r="C1257" s="4"/>
    </row>
    <row r="1258" spans="3:3" x14ac:dyDescent="0.2">
      <c r="C1258" s="4"/>
    </row>
    <row r="1259" spans="3:3" x14ac:dyDescent="0.2">
      <c r="C1259" s="4"/>
    </row>
    <row r="1260" spans="3:3" x14ac:dyDescent="0.2">
      <c r="C1260" s="4"/>
    </row>
    <row r="1261" spans="3:3" x14ac:dyDescent="0.2">
      <c r="C1261" s="4"/>
    </row>
    <row r="1262" spans="3:3" x14ac:dyDescent="0.2">
      <c r="C1262" s="4"/>
    </row>
    <row r="1263" spans="3:3" x14ac:dyDescent="0.2">
      <c r="C1263" s="4"/>
    </row>
    <row r="1264" spans="3:3" x14ac:dyDescent="0.2">
      <c r="C1264" s="4"/>
    </row>
    <row r="1265" spans="3:3" x14ac:dyDescent="0.2">
      <c r="C1265" s="4"/>
    </row>
    <row r="1266" spans="3:3" x14ac:dyDescent="0.2">
      <c r="C1266" s="4"/>
    </row>
    <row r="1267" spans="3:3" x14ac:dyDescent="0.2">
      <c r="C1267" s="4"/>
    </row>
    <row r="1268" spans="3:3" x14ac:dyDescent="0.2">
      <c r="C1268" s="4"/>
    </row>
    <row r="1269" spans="3:3" x14ac:dyDescent="0.2">
      <c r="C1269" s="4"/>
    </row>
    <row r="1270" spans="3:3" x14ac:dyDescent="0.2">
      <c r="C1270" s="4"/>
    </row>
    <row r="1271" spans="3:3" x14ac:dyDescent="0.2">
      <c r="C1271" s="4"/>
    </row>
    <row r="1272" spans="3:3" x14ac:dyDescent="0.2">
      <c r="C1272" s="4"/>
    </row>
    <row r="1273" spans="3:3" x14ac:dyDescent="0.2">
      <c r="C1273" s="4"/>
    </row>
    <row r="1274" spans="3:3" x14ac:dyDescent="0.2">
      <c r="C1274" s="4"/>
    </row>
    <row r="1275" spans="3:3" x14ac:dyDescent="0.2">
      <c r="C1275" s="4"/>
    </row>
    <row r="1276" spans="3:3" x14ac:dyDescent="0.2">
      <c r="C1276" s="4"/>
    </row>
    <row r="1277" spans="3:3" x14ac:dyDescent="0.2">
      <c r="C1277" s="4"/>
    </row>
    <row r="1278" spans="3:3" x14ac:dyDescent="0.2">
      <c r="C1278" s="4"/>
    </row>
    <row r="1279" spans="3:3" x14ac:dyDescent="0.2">
      <c r="C1279" s="4"/>
    </row>
    <row r="1280" spans="3:3" x14ac:dyDescent="0.2">
      <c r="C1280" s="4"/>
    </row>
    <row r="1281" spans="3:3" x14ac:dyDescent="0.2">
      <c r="C1281" s="4"/>
    </row>
    <row r="1282" spans="3:3" x14ac:dyDescent="0.2">
      <c r="C1282" s="4"/>
    </row>
    <row r="1283" spans="3:3" x14ac:dyDescent="0.2">
      <c r="C1283" s="4"/>
    </row>
    <row r="1284" spans="3:3" x14ac:dyDescent="0.2">
      <c r="C1284" s="4"/>
    </row>
    <row r="1285" spans="3:3" x14ac:dyDescent="0.2">
      <c r="C1285" s="4"/>
    </row>
    <row r="1286" spans="3:3" x14ac:dyDescent="0.2">
      <c r="C1286" s="4"/>
    </row>
    <row r="1287" spans="3:3" x14ac:dyDescent="0.2">
      <c r="C1287" s="4"/>
    </row>
    <row r="1288" spans="3:3" x14ac:dyDescent="0.2">
      <c r="C1288" s="4"/>
    </row>
    <row r="1289" spans="3:3" x14ac:dyDescent="0.2">
      <c r="C1289" s="4"/>
    </row>
    <row r="1290" spans="3:3" x14ac:dyDescent="0.2">
      <c r="C1290" s="4"/>
    </row>
    <row r="1291" spans="3:3" x14ac:dyDescent="0.2">
      <c r="C1291" s="4"/>
    </row>
    <row r="1292" spans="3:3" x14ac:dyDescent="0.2">
      <c r="C1292" s="4"/>
    </row>
    <row r="1293" spans="3:3" x14ac:dyDescent="0.2">
      <c r="C1293" s="4"/>
    </row>
    <row r="1294" spans="3:3" x14ac:dyDescent="0.2">
      <c r="C1294" s="4"/>
    </row>
    <row r="1295" spans="3:3" x14ac:dyDescent="0.2">
      <c r="C1295" s="4"/>
    </row>
    <row r="1296" spans="3:3" x14ac:dyDescent="0.2">
      <c r="C1296" s="4"/>
    </row>
    <row r="1297" spans="3:3" x14ac:dyDescent="0.2">
      <c r="C1297" s="4"/>
    </row>
    <row r="1298" spans="3:3" x14ac:dyDescent="0.2">
      <c r="C1298" s="4"/>
    </row>
    <row r="1299" spans="3:3" x14ac:dyDescent="0.2">
      <c r="C1299" s="4"/>
    </row>
    <row r="1300" spans="3:3" x14ac:dyDescent="0.2">
      <c r="C1300" s="4"/>
    </row>
    <row r="1301" spans="3:3" x14ac:dyDescent="0.2">
      <c r="C1301" s="4"/>
    </row>
    <row r="1302" spans="3:3" x14ac:dyDescent="0.2">
      <c r="C1302" s="4"/>
    </row>
    <row r="1303" spans="3:3" x14ac:dyDescent="0.2">
      <c r="C1303" s="4"/>
    </row>
    <row r="1304" spans="3:3" x14ac:dyDescent="0.2">
      <c r="C1304" s="4"/>
    </row>
    <row r="1305" spans="3:3" x14ac:dyDescent="0.2">
      <c r="C1305" s="4"/>
    </row>
    <row r="1306" spans="3:3" x14ac:dyDescent="0.2">
      <c r="C1306" s="4"/>
    </row>
    <row r="1307" spans="3:3" x14ac:dyDescent="0.2">
      <c r="C1307" s="4"/>
    </row>
    <row r="1308" spans="3:3" x14ac:dyDescent="0.2">
      <c r="C1308" s="4"/>
    </row>
    <row r="1309" spans="3:3" x14ac:dyDescent="0.2">
      <c r="C1309" s="4"/>
    </row>
    <row r="1310" spans="3:3" x14ac:dyDescent="0.2">
      <c r="C1310" s="4"/>
    </row>
    <row r="1311" spans="3:3" x14ac:dyDescent="0.2">
      <c r="C1311" s="4"/>
    </row>
    <row r="1312" spans="3:3" x14ac:dyDescent="0.2">
      <c r="C1312" s="4"/>
    </row>
    <row r="1313" spans="3:3" x14ac:dyDescent="0.2">
      <c r="C1313" s="4"/>
    </row>
    <row r="1314" spans="3:3" x14ac:dyDescent="0.2">
      <c r="C1314" s="4"/>
    </row>
    <row r="1315" spans="3:3" x14ac:dyDescent="0.2">
      <c r="C1315" s="4"/>
    </row>
    <row r="1316" spans="3:3" x14ac:dyDescent="0.2">
      <c r="C1316" s="4"/>
    </row>
    <row r="1317" spans="3:3" x14ac:dyDescent="0.2">
      <c r="C1317" s="4"/>
    </row>
    <row r="1318" spans="3:3" x14ac:dyDescent="0.2">
      <c r="C1318" s="4"/>
    </row>
    <row r="1319" spans="3:3" x14ac:dyDescent="0.2">
      <c r="C1319" s="4"/>
    </row>
    <row r="1320" spans="3:3" x14ac:dyDescent="0.2">
      <c r="C1320" s="4"/>
    </row>
    <row r="1321" spans="3:3" x14ac:dyDescent="0.2">
      <c r="C1321" s="4"/>
    </row>
    <row r="1322" spans="3:3" x14ac:dyDescent="0.2">
      <c r="C1322" s="4"/>
    </row>
    <row r="1323" spans="3:3" x14ac:dyDescent="0.2">
      <c r="C1323" s="4"/>
    </row>
    <row r="1324" spans="3:3" x14ac:dyDescent="0.2">
      <c r="C1324" s="4"/>
    </row>
    <row r="1325" spans="3:3" x14ac:dyDescent="0.2">
      <c r="C1325" s="4"/>
    </row>
    <row r="1326" spans="3:3" x14ac:dyDescent="0.2">
      <c r="C1326" s="4"/>
    </row>
    <row r="1327" spans="3:3" x14ac:dyDescent="0.2">
      <c r="C1327" s="4"/>
    </row>
    <row r="1328" spans="3:3" x14ac:dyDescent="0.2">
      <c r="C1328" s="4"/>
    </row>
    <row r="1329" spans="3:3" x14ac:dyDescent="0.2">
      <c r="C1329" s="4"/>
    </row>
    <row r="1330" spans="3:3" x14ac:dyDescent="0.2">
      <c r="C1330" s="4"/>
    </row>
    <row r="1331" spans="3:3" x14ac:dyDescent="0.2">
      <c r="C1331" s="4"/>
    </row>
    <row r="1332" spans="3:3" x14ac:dyDescent="0.2">
      <c r="C1332" s="4"/>
    </row>
    <row r="1333" spans="3:3" x14ac:dyDescent="0.2">
      <c r="C1333" s="4"/>
    </row>
    <row r="1334" spans="3:3" x14ac:dyDescent="0.2">
      <c r="C1334" s="4"/>
    </row>
    <row r="1335" spans="3:3" x14ac:dyDescent="0.2">
      <c r="C1335" s="4"/>
    </row>
    <row r="1336" spans="3:3" x14ac:dyDescent="0.2">
      <c r="C1336" s="4"/>
    </row>
    <row r="1337" spans="3:3" x14ac:dyDescent="0.2">
      <c r="C1337" s="4"/>
    </row>
    <row r="1338" spans="3:3" x14ac:dyDescent="0.2">
      <c r="C1338" s="4"/>
    </row>
    <row r="1339" spans="3:3" x14ac:dyDescent="0.2">
      <c r="C1339" s="4"/>
    </row>
    <row r="1340" spans="3:3" x14ac:dyDescent="0.2">
      <c r="C1340" s="4"/>
    </row>
    <row r="1341" spans="3:3" x14ac:dyDescent="0.2">
      <c r="C1341" s="4"/>
    </row>
    <row r="1342" spans="3:3" x14ac:dyDescent="0.2">
      <c r="C1342" s="4"/>
    </row>
    <row r="1343" spans="3:3" x14ac:dyDescent="0.2">
      <c r="C1343" s="4"/>
    </row>
    <row r="1344" spans="3:3" x14ac:dyDescent="0.2">
      <c r="C1344" s="4"/>
    </row>
    <row r="1345" spans="3:3" x14ac:dyDescent="0.2">
      <c r="C1345" s="4"/>
    </row>
    <row r="1346" spans="3:3" x14ac:dyDescent="0.2">
      <c r="C1346" s="4"/>
    </row>
    <row r="1347" spans="3:3" x14ac:dyDescent="0.2">
      <c r="C1347" s="4"/>
    </row>
    <row r="1348" spans="3:3" x14ac:dyDescent="0.2">
      <c r="C1348" s="4"/>
    </row>
    <row r="1349" spans="3:3" x14ac:dyDescent="0.2">
      <c r="C1349" s="4"/>
    </row>
    <row r="1350" spans="3:3" x14ac:dyDescent="0.2">
      <c r="C1350" s="4"/>
    </row>
    <row r="1351" spans="3:3" x14ac:dyDescent="0.2">
      <c r="C1351" s="4"/>
    </row>
    <row r="1352" spans="3:3" x14ac:dyDescent="0.2">
      <c r="C1352" s="4"/>
    </row>
    <row r="1353" spans="3:3" x14ac:dyDescent="0.2">
      <c r="C1353" s="4"/>
    </row>
    <row r="1354" spans="3:3" x14ac:dyDescent="0.2">
      <c r="C1354" s="4"/>
    </row>
    <row r="1355" spans="3:3" x14ac:dyDescent="0.2">
      <c r="C1355" s="4"/>
    </row>
    <row r="1356" spans="3:3" x14ac:dyDescent="0.2">
      <c r="C1356" s="4"/>
    </row>
    <row r="1357" spans="3:3" x14ac:dyDescent="0.2">
      <c r="C1357" s="4"/>
    </row>
    <row r="1358" spans="3:3" x14ac:dyDescent="0.2">
      <c r="C1358" s="4"/>
    </row>
    <row r="1359" spans="3:3" x14ac:dyDescent="0.2">
      <c r="C1359" s="4"/>
    </row>
    <row r="1360" spans="3:3" x14ac:dyDescent="0.2">
      <c r="C1360" s="4"/>
    </row>
    <row r="1361" spans="3:3" x14ac:dyDescent="0.2">
      <c r="C1361" s="4"/>
    </row>
    <row r="1362" spans="3:3" x14ac:dyDescent="0.2">
      <c r="C1362" s="4"/>
    </row>
    <row r="1363" spans="3:3" x14ac:dyDescent="0.2">
      <c r="C1363" s="4"/>
    </row>
    <row r="1364" spans="3:3" x14ac:dyDescent="0.2">
      <c r="C1364" s="4"/>
    </row>
    <row r="1365" spans="3:3" x14ac:dyDescent="0.2">
      <c r="C1365" s="4"/>
    </row>
    <row r="1366" spans="3:3" x14ac:dyDescent="0.2">
      <c r="C1366" s="4"/>
    </row>
    <row r="1367" spans="3:3" x14ac:dyDescent="0.2">
      <c r="C1367" s="4"/>
    </row>
    <row r="1368" spans="3:3" x14ac:dyDescent="0.2">
      <c r="C1368" s="4"/>
    </row>
    <row r="1369" spans="3:3" x14ac:dyDescent="0.2">
      <c r="C1369" s="4"/>
    </row>
    <row r="1370" spans="3:3" x14ac:dyDescent="0.2">
      <c r="C1370" s="4"/>
    </row>
    <row r="1371" spans="3:3" x14ac:dyDescent="0.2">
      <c r="C1371" s="4"/>
    </row>
    <row r="1372" spans="3:3" x14ac:dyDescent="0.2">
      <c r="C1372" s="4"/>
    </row>
    <row r="1373" spans="3:3" x14ac:dyDescent="0.2">
      <c r="C1373" s="4"/>
    </row>
    <row r="1374" spans="3:3" x14ac:dyDescent="0.2">
      <c r="C1374" s="4"/>
    </row>
    <row r="1375" spans="3:3" x14ac:dyDescent="0.2">
      <c r="C1375" s="4"/>
    </row>
    <row r="1376" spans="3:3" x14ac:dyDescent="0.2">
      <c r="C1376" s="4"/>
    </row>
    <row r="1377" spans="3:3" x14ac:dyDescent="0.2">
      <c r="C1377" s="4"/>
    </row>
    <row r="1378" spans="3:3" x14ac:dyDescent="0.2">
      <c r="C1378" s="4"/>
    </row>
    <row r="1379" spans="3:3" x14ac:dyDescent="0.2">
      <c r="C1379" s="4"/>
    </row>
    <row r="1380" spans="3:3" x14ac:dyDescent="0.2">
      <c r="C1380" s="4"/>
    </row>
    <row r="1381" spans="3:3" x14ac:dyDescent="0.2">
      <c r="C1381" s="4"/>
    </row>
    <row r="1382" spans="3:3" x14ac:dyDescent="0.2">
      <c r="C1382" s="4"/>
    </row>
    <row r="1383" spans="3:3" x14ac:dyDescent="0.2">
      <c r="C1383" s="4"/>
    </row>
    <row r="1384" spans="3:3" x14ac:dyDescent="0.2">
      <c r="C1384" s="4"/>
    </row>
    <row r="1385" spans="3:3" x14ac:dyDescent="0.2">
      <c r="C1385" s="4"/>
    </row>
    <row r="1386" spans="3:3" x14ac:dyDescent="0.2">
      <c r="C1386" s="4"/>
    </row>
    <row r="1387" spans="3:3" x14ac:dyDescent="0.2">
      <c r="C1387" s="4"/>
    </row>
    <row r="1388" spans="3:3" x14ac:dyDescent="0.2">
      <c r="C1388" s="4"/>
    </row>
    <row r="1389" spans="3:3" x14ac:dyDescent="0.2">
      <c r="C1389" s="4"/>
    </row>
    <row r="1390" spans="3:3" x14ac:dyDescent="0.2">
      <c r="C1390" s="4"/>
    </row>
    <row r="1391" spans="3:3" x14ac:dyDescent="0.2">
      <c r="C1391" s="4"/>
    </row>
    <row r="1392" spans="3:3" x14ac:dyDescent="0.2">
      <c r="C1392" s="4"/>
    </row>
    <row r="1393" spans="3:3" x14ac:dyDescent="0.2">
      <c r="C1393" s="4"/>
    </row>
    <row r="1394" spans="3:3" x14ac:dyDescent="0.2">
      <c r="C1394" s="4"/>
    </row>
    <row r="1395" spans="3:3" x14ac:dyDescent="0.2">
      <c r="C1395" s="4"/>
    </row>
    <row r="1396" spans="3:3" x14ac:dyDescent="0.2">
      <c r="C1396" s="4"/>
    </row>
    <row r="1397" spans="3:3" x14ac:dyDescent="0.2">
      <c r="C1397" s="4"/>
    </row>
    <row r="1398" spans="3:3" x14ac:dyDescent="0.2">
      <c r="C1398" s="4"/>
    </row>
    <row r="1399" spans="3:3" x14ac:dyDescent="0.2">
      <c r="C1399" s="4"/>
    </row>
    <row r="1400" spans="3:3" x14ac:dyDescent="0.2">
      <c r="C1400" s="4"/>
    </row>
    <row r="1401" spans="3:3" x14ac:dyDescent="0.2">
      <c r="C1401" s="4"/>
    </row>
    <row r="1402" spans="3:3" x14ac:dyDescent="0.2">
      <c r="C1402" s="4"/>
    </row>
    <row r="1403" spans="3:3" x14ac:dyDescent="0.2">
      <c r="C1403" s="4"/>
    </row>
    <row r="1404" spans="3:3" x14ac:dyDescent="0.2">
      <c r="C1404" s="4"/>
    </row>
    <row r="1405" spans="3:3" x14ac:dyDescent="0.2">
      <c r="C1405" s="4"/>
    </row>
    <row r="1406" spans="3:3" x14ac:dyDescent="0.2">
      <c r="C1406" s="4"/>
    </row>
    <row r="1407" spans="3:3" x14ac:dyDescent="0.2">
      <c r="C1407" s="4"/>
    </row>
    <row r="1408" spans="3:3" x14ac:dyDescent="0.2">
      <c r="C1408" s="4"/>
    </row>
    <row r="1409" spans="3:3" x14ac:dyDescent="0.2">
      <c r="C1409" s="4"/>
    </row>
    <row r="1410" spans="3:3" x14ac:dyDescent="0.2">
      <c r="C1410" s="4"/>
    </row>
    <row r="1411" spans="3:3" x14ac:dyDescent="0.2">
      <c r="C1411" s="4"/>
    </row>
    <row r="1412" spans="3:3" x14ac:dyDescent="0.2">
      <c r="C1412" s="4"/>
    </row>
    <row r="1413" spans="3:3" x14ac:dyDescent="0.2">
      <c r="C1413" s="4"/>
    </row>
    <row r="1414" spans="3:3" x14ac:dyDescent="0.2">
      <c r="C1414" s="4"/>
    </row>
    <row r="1415" spans="3:3" x14ac:dyDescent="0.2">
      <c r="C1415" s="4"/>
    </row>
    <row r="1416" spans="3:3" x14ac:dyDescent="0.2">
      <c r="C1416" s="4"/>
    </row>
    <row r="1417" spans="3:3" x14ac:dyDescent="0.2">
      <c r="C1417" s="4"/>
    </row>
    <row r="1418" spans="3:3" x14ac:dyDescent="0.2">
      <c r="C1418" s="4"/>
    </row>
    <row r="1419" spans="3:3" x14ac:dyDescent="0.2">
      <c r="C1419" s="4"/>
    </row>
    <row r="1420" spans="3:3" x14ac:dyDescent="0.2">
      <c r="C1420" s="4"/>
    </row>
    <row r="1421" spans="3:3" x14ac:dyDescent="0.2">
      <c r="C1421" s="4"/>
    </row>
    <row r="1422" spans="3:3" x14ac:dyDescent="0.2">
      <c r="C1422" s="4"/>
    </row>
    <row r="1423" spans="3:3" x14ac:dyDescent="0.2">
      <c r="C1423" s="4"/>
    </row>
    <row r="1424" spans="3:3" x14ac:dyDescent="0.2">
      <c r="C1424" s="4"/>
    </row>
    <row r="1425" spans="3:3" x14ac:dyDescent="0.2">
      <c r="C1425" s="4"/>
    </row>
    <row r="1426" spans="3:3" x14ac:dyDescent="0.2">
      <c r="C1426" s="4"/>
    </row>
    <row r="1427" spans="3:3" x14ac:dyDescent="0.2">
      <c r="C1427" s="4"/>
    </row>
    <row r="1428" spans="3:3" x14ac:dyDescent="0.2">
      <c r="C1428" s="4"/>
    </row>
    <row r="1429" spans="3:3" x14ac:dyDescent="0.2">
      <c r="C1429" s="4"/>
    </row>
    <row r="1430" spans="3:3" x14ac:dyDescent="0.2">
      <c r="C1430" s="4"/>
    </row>
    <row r="1431" spans="3:3" x14ac:dyDescent="0.2">
      <c r="C1431" s="4"/>
    </row>
    <row r="1432" spans="3:3" x14ac:dyDescent="0.2">
      <c r="C1432" s="4"/>
    </row>
    <row r="1433" spans="3:3" x14ac:dyDescent="0.2">
      <c r="C1433" s="4"/>
    </row>
    <row r="1434" spans="3:3" x14ac:dyDescent="0.2">
      <c r="C1434" s="4"/>
    </row>
    <row r="1435" spans="3:3" x14ac:dyDescent="0.2">
      <c r="C1435" s="4"/>
    </row>
    <row r="1436" spans="3:3" x14ac:dyDescent="0.2">
      <c r="C1436" s="4"/>
    </row>
    <row r="1437" spans="3:3" x14ac:dyDescent="0.2">
      <c r="C1437" s="4"/>
    </row>
    <row r="1438" spans="3:3" x14ac:dyDescent="0.2">
      <c r="C1438" s="4"/>
    </row>
    <row r="1439" spans="3:3" x14ac:dyDescent="0.2">
      <c r="C1439" s="4"/>
    </row>
    <row r="1440" spans="3:3" x14ac:dyDescent="0.2">
      <c r="C1440" s="4"/>
    </row>
    <row r="1441" spans="3:3" x14ac:dyDescent="0.2">
      <c r="C1441" s="4"/>
    </row>
    <row r="1442" spans="3:3" x14ac:dyDescent="0.2">
      <c r="C1442" s="4"/>
    </row>
    <row r="1443" spans="3:3" x14ac:dyDescent="0.2">
      <c r="C1443" s="4"/>
    </row>
    <row r="1444" spans="3:3" x14ac:dyDescent="0.2">
      <c r="C1444" s="4"/>
    </row>
    <row r="1445" spans="3:3" x14ac:dyDescent="0.2">
      <c r="C1445" s="4"/>
    </row>
    <row r="1446" spans="3:3" x14ac:dyDescent="0.2">
      <c r="C1446" s="4"/>
    </row>
    <row r="1447" spans="3:3" x14ac:dyDescent="0.2">
      <c r="C1447" s="4"/>
    </row>
    <row r="1448" spans="3:3" x14ac:dyDescent="0.2">
      <c r="C1448" s="4"/>
    </row>
    <row r="1449" spans="3:3" x14ac:dyDescent="0.2">
      <c r="C1449" s="4"/>
    </row>
    <row r="1450" spans="3:3" x14ac:dyDescent="0.2">
      <c r="C1450" s="4"/>
    </row>
    <row r="1451" spans="3:3" x14ac:dyDescent="0.2">
      <c r="C1451" s="4"/>
    </row>
    <row r="1452" spans="3:3" x14ac:dyDescent="0.2">
      <c r="C1452" s="4"/>
    </row>
    <row r="1453" spans="3:3" x14ac:dyDescent="0.2">
      <c r="C1453" s="4"/>
    </row>
    <row r="1454" spans="3:3" x14ac:dyDescent="0.2">
      <c r="C1454" s="4"/>
    </row>
    <row r="1455" spans="3:3" x14ac:dyDescent="0.2">
      <c r="C1455" s="4"/>
    </row>
    <row r="1456" spans="3:3" x14ac:dyDescent="0.2">
      <c r="C1456" s="4"/>
    </row>
    <row r="1457" spans="3:3" x14ac:dyDescent="0.2">
      <c r="C1457" s="4"/>
    </row>
    <row r="1458" spans="3:3" x14ac:dyDescent="0.2">
      <c r="C1458" s="4"/>
    </row>
    <row r="1459" spans="3:3" x14ac:dyDescent="0.2">
      <c r="C1459" s="4"/>
    </row>
    <row r="1460" spans="3:3" x14ac:dyDescent="0.2">
      <c r="C1460" s="4"/>
    </row>
    <row r="1461" spans="3:3" x14ac:dyDescent="0.2">
      <c r="C1461" s="4"/>
    </row>
    <row r="1462" spans="3:3" x14ac:dyDescent="0.2">
      <c r="C1462" s="4"/>
    </row>
    <row r="1463" spans="3:3" x14ac:dyDescent="0.2">
      <c r="C1463" s="4"/>
    </row>
    <row r="1464" spans="3:3" x14ac:dyDescent="0.2">
      <c r="C1464" s="4"/>
    </row>
    <row r="1465" spans="3:3" x14ac:dyDescent="0.2">
      <c r="C1465" s="4"/>
    </row>
    <row r="1466" spans="3:3" x14ac:dyDescent="0.2">
      <c r="C1466" s="4"/>
    </row>
    <row r="1467" spans="3:3" x14ac:dyDescent="0.2">
      <c r="C1467" s="4"/>
    </row>
    <row r="1468" spans="3:3" x14ac:dyDescent="0.2">
      <c r="C1468" s="4"/>
    </row>
    <row r="1469" spans="3:3" x14ac:dyDescent="0.2">
      <c r="C1469" s="4"/>
    </row>
    <row r="1470" spans="3:3" x14ac:dyDescent="0.2">
      <c r="C1470" s="4"/>
    </row>
    <row r="1471" spans="3:3" x14ac:dyDescent="0.2">
      <c r="C1471" s="4"/>
    </row>
    <row r="1472" spans="3:3" x14ac:dyDescent="0.2">
      <c r="C1472" s="4"/>
    </row>
    <row r="1473" spans="3:3" x14ac:dyDescent="0.2">
      <c r="C1473" s="4"/>
    </row>
    <row r="1474" spans="3:3" x14ac:dyDescent="0.2">
      <c r="C1474" s="4"/>
    </row>
    <row r="1475" spans="3:3" x14ac:dyDescent="0.2">
      <c r="C1475" s="4"/>
    </row>
    <row r="1476" spans="3:3" x14ac:dyDescent="0.2">
      <c r="C1476" s="4"/>
    </row>
    <row r="1477" spans="3:3" x14ac:dyDescent="0.2">
      <c r="C1477" s="4"/>
    </row>
    <row r="1478" spans="3:3" x14ac:dyDescent="0.2">
      <c r="C1478" s="4"/>
    </row>
    <row r="1479" spans="3:3" x14ac:dyDescent="0.2">
      <c r="C1479" s="4"/>
    </row>
    <row r="1480" spans="3:3" x14ac:dyDescent="0.2">
      <c r="C1480" s="4"/>
    </row>
    <row r="1481" spans="3:3" x14ac:dyDescent="0.2">
      <c r="C1481" s="4"/>
    </row>
    <row r="1482" spans="3:3" x14ac:dyDescent="0.2">
      <c r="C1482" s="4"/>
    </row>
    <row r="1483" spans="3:3" x14ac:dyDescent="0.2">
      <c r="C1483" s="4"/>
    </row>
    <row r="1484" spans="3:3" x14ac:dyDescent="0.2">
      <c r="C1484" s="4"/>
    </row>
    <row r="1485" spans="3:3" x14ac:dyDescent="0.2">
      <c r="C1485" s="4"/>
    </row>
    <row r="1486" spans="3:3" x14ac:dyDescent="0.2">
      <c r="C1486" s="4"/>
    </row>
    <row r="1487" spans="3:3" x14ac:dyDescent="0.2">
      <c r="C1487" s="4"/>
    </row>
    <row r="1488" spans="3:3" x14ac:dyDescent="0.2">
      <c r="C1488" s="4"/>
    </row>
    <row r="1489" spans="3:3" x14ac:dyDescent="0.2">
      <c r="C1489" s="4"/>
    </row>
    <row r="1490" spans="3:3" x14ac:dyDescent="0.2">
      <c r="C1490" s="4"/>
    </row>
    <row r="1491" spans="3:3" x14ac:dyDescent="0.2">
      <c r="C1491" s="4"/>
    </row>
    <row r="1492" spans="3:3" x14ac:dyDescent="0.2">
      <c r="C1492" s="4"/>
    </row>
    <row r="1493" spans="3:3" x14ac:dyDescent="0.2">
      <c r="C1493" s="4"/>
    </row>
    <row r="1494" spans="3:3" x14ac:dyDescent="0.2">
      <c r="C1494" s="4"/>
    </row>
    <row r="1495" spans="3:3" x14ac:dyDescent="0.2">
      <c r="C1495" s="4"/>
    </row>
    <row r="1496" spans="3:3" x14ac:dyDescent="0.2">
      <c r="C1496" s="4"/>
    </row>
    <row r="1497" spans="3:3" x14ac:dyDescent="0.2">
      <c r="C1497" s="4"/>
    </row>
    <row r="1498" spans="3:3" x14ac:dyDescent="0.2">
      <c r="C1498" s="4"/>
    </row>
    <row r="1499" spans="3:3" x14ac:dyDescent="0.2">
      <c r="C1499" s="4"/>
    </row>
    <row r="1500" spans="3:3" x14ac:dyDescent="0.2">
      <c r="C1500" s="4"/>
    </row>
    <row r="1501" spans="3:3" x14ac:dyDescent="0.2">
      <c r="C1501" s="4"/>
    </row>
    <row r="1502" spans="3:3" x14ac:dyDescent="0.2">
      <c r="C1502" s="4"/>
    </row>
    <row r="1503" spans="3:3" x14ac:dyDescent="0.2">
      <c r="C1503" s="4"/>
    </row>
    <row r="1504" spans="3:3" x14ac:dyDescent="0.2">
      <c r="C1504" s="4"/>
    </row>
    <row r="1505" spans="3:3" x14ac:dyDescent="0.2">
      <c r="C1505" s="4"/>
    </row>
    <row r="1506" spans="3:3" x14ac:dyDescent="0.2">
      <c r="C1506" s="4"/>
    </row>
    <row r="1507" spans="3:3" x14ac:dyDescent="0.2">
      <c r="C1507" s="4"/>
    </row>
    <row r="1508" spans="3:3" x14ac:dyDescent="0.2">
      <c r="C1508" s="4"/>
    </row>
    <row r="1509" spans="3:3" x14ac:dyDescent="0.2">
      <c r="C1509" s="4"/>
    </row>
    <row r="1510" spans="3:3" x14ac:dyDescent="0.2">
      <c r="C1510" s="4"/>
    </row>
    <row r="1511" spans="3:3" x14ac:dyDescent="0.2">
      <c r="C1511" s="4"/>
    </row>
    <row r="1512" spans="3:3" x14ac:dyDescent="0.2">
      <c r="C1512" s="4"/>
    </row>
    <row r="1513" spans="3:3" x14ac:dyDescent="0.2">
      <c r="C1513" s="4"/>
    </row>
    <row r="1514" spans="3:3" x14ac:dyDescent="0.2">
      <c r="C1514" s="4"/>
    </row>
    <row r="1515" spans="3:3" x14ac:dyDescent="0.2">
      <c r="C1515" s="4"/>
    </row>
    <row r="1516" spans="3:3" x14ac:dyDescent="0.2">
      <c r="C1516" s="4"/>
    </row>
    <row r="1517" spans="3:3" x14ac:dyDescent="0.2">
      <c r="C1517" s="4"/>
    </row>
    <row r="1518" spans="3:3" x14ac:dyDescent="0.2">
      <c r="C1518" s="4"/>
    </row>
    <row r="1519" spans="3:3" x14ac:dyDescent="0.2">
      <c r="C1519" s="4"/>
    </row>
    <row r="1520" spans="3:3" x14ac:dyDescent="0.2">
      <c r="C1520" s="4"/>
    </row>
    <row r="1521" spans="3:3" x14ac:dyDescent="0.2">
      <c r="C1521" s="4"/>
    </row>
    <row r="1522" spans="3:3" x14ac:dyDescent="0.2">
      <c r="C1522" s="4"/>
    </row>
    <row r="1523" spans="3:3" x14ac:dyDescent="0.2">
      <c r="C1523" s="4"/>
    </row>
    <row r="1524" spans="3:3" x14ac:dyDescent="0.2">
      <c r="C1524" s="4"/>
    </row>
    <row r="1525" spans="3:3" x14ac:dyDescent="0.2">
      <c r="C1525" s="4"/>
    </row>
    <row r="1526" spans="3:3" x14ac:dyDescent="0.2">
      <c r="C1526" s="4"/>
    </row>
    <row r="1527" spans="3:3" x14ac:dyDescent="0.2">
      <c r="C1527" s="4"/>
    </row>
    <row r="1528" spans="3:3" x14ac:dyDescent="0.2">
      <c r="C1528" s="4"/>
    </row>
    <row r="1529" spans="3:3" x14ac:dyDescent="0.2">
      <c r="C1529" s="4"/>
    </row>
    <row r="1530" spans="3:3" x14ac:dyDescent="0.2">
      <c r="C1530" s="4"/>
    </row>
    <row r="1531" spans="3:3" x14ac:dyDescent="0.2">
      <c r="C1531" s="4"/>
    </row>
    <row r="1532" spans="3:3" x14ac:dyDescent="0.2">
      <c r="C1532" s="4"/>
    </row>
    <row r="1533" spans="3:3" x14ac:dyDescent="0.2">
      <c r="C1533" s="4"/>
    </row>
    <row r="1534" spans="3:3" x14ac:dyDescent="0.2">
      <c r="C1534" s="4"/>
    </row>
    <row r="1535" spans="3:3" x14ac:dyDescent="0.2">
      <c r="C1535" s="4"/>
    </row>
    <row r="1536" spans="3:3" x14ac:dyDescent="0.2">
      <c r="C1536" s="4"/>
    </row>
    <row r="1537" spans="3:3" x14ac:dyDescent="0.2">
      <c r="C1537" s="4"/>
    </row>
    <row r="1538" spans="3:3" x14ac:dyDescent="0.2">
      <c r="C1538" s="4"/>
    </row>
    <row r="1539" spans="3:3" x14ac:dyDescent="0.2">
      <c r="C1539" s="4"/>
    </row>
    <row r="1540" spans="3:3" x14ac:dyDescent="0.2">
      <c r="C1540" s="4"/>
    </row>
    <row r="1541" spans="3:3" x14ac:dyDescent="0.2">
      <c r="C1541" s="4"/>
    </row>
    <row r="1542" spans="3:3" x14ac:dyDescent="0.2">
      <c r="C1542" s="4"/>
    </row>
    <row r="1543" spans="3:3" x14ac:dyDescent="0.2">
      <c r="C1543" s="4"/>
    </row>
    <row r="1544" spans="3:3" x14ac:dyDescent="0.2">
      <c r="C1544" s="4"/>
    </row>
    <row r="1545" spans="3:3" x14ac:dyDescent="0.2">
      <c r="C1545" s="4"/>
    </row>
    <row r="1546" spans="3:3" x14ac:dyDescent="0.2">
      <c r="C1546" s="4"/>
    </row>
    <row r="1547" spans="3:3" x14ac:dyDescent="0.2">
      <c r="C1547" s="4"/>
    </row>
    <row r="1548" spans="3:3" x14ac:dyDescent="0.2">
      <c r="C1548" s="4"/>
    </row>
    <row r="1549" spans="3:3" x14ac:dyDescent="0.2">
      <c r="C1549" s="4"/>
    </row>
    <row r="1550" spans="3:3" x14ac:dyDescent="0.2">
      <c r="C1550" s="4"/>
    </row>
    <row r="1551" spans="3:3" x14ac:dyDescent="0.2">
      <c r="C1551" s="4"/>
    </row>
    <row r="1552" spans="3:3" x14ac:dyDescent="0.2">
      <c r="C1552" s="4"/>
    </row>
    <row r="1553" spans="3:3" x14ac:dyDescent="0.2">
      <c r="C1553" s="4"/>
    </row>
    <row r="1554" spans="3:3" x14ac:dyDescent="0.2">
      <c r="C1554" s="4"/>
    </row>
    <row r="1555" spans="3:3" x14ac:dyDescent="0.2">
      <c r="C1555" s="4"/>
    </row>
    <row r="1556" spans="3:3" x14ac:dyDescent="0.2">
      <c r="C1556" s="4"/>
    </row>
    <row r="1557" spans="3:3" x14ac:dyDescent="0.2">
      <c r="C1557" s="4"/>
    </row>
    <row r="1558" spans="3:3" x14ac:dyDescent="0.2">
      <c r="C1558" s="4"/>
    </row>
    <row r="1559" spans="3:3" x14ac:dyDescent="0.2">
      <c r="C1559" s="4"/>
    </row>
    <row r="1560" spans="3:3" x14ac:dyDescent="0.2">
      <c r="C1560" s="4"/>
    </row>
    <row r="1561" spans="3:3" x14ac:dyDescent="0.2">
      <c r="C1561" s="4"/>
    </row>
    <row r="1562" spans="3:3" x14ac:dyDescent="0.2">
      <c r="C1562" s="4"/>
    </row>
    <row r="1563" spans="3:3" x14ac:dyDescent="0.2">
      <c r="C1563" s="4"/>
    </row>
    <row r="1564" spans="3:3" x14ac:dyDescent="0.2">
      <c r="C1564" s="4"/>
    </row>
    <row r="1565" spans="3:3" x14ac:dyDescent="0.2">
      <c r="C1565" s="4"/>
    </row>
    <row r="1566" spans="3:3" x14ac:dyDescent="0.2">
      <c r="C1566" s="4"/>
    </row>
    <row r="1567" spans="3:3" x14ac:dyDescent="0.2">
      <c r="C1567" s="4"/>
    </row>
    <row r="1568" spans="3:3" x14ac:dyDescent="0.2">
      <c r="C1568" s="4"/>
    </row>
    <row r="1569" spans="3:3" x14ac:dyDescent="0.2">
      <c r="C1569" s="4"/>
    </row>
    <row r="1570" spans="3:3" x14ac:dyDescent="0.2">
      <c r="C1570" s="4"/>
    </row>
    <row r="1571" spans="3:3" x14ac:dyDescent="0.2">
      <c r="C1571" s="4"/>
    </row>
    <row r="1572" spans="3:3" x14ac:dyDescent="0.2">
      <c r="C1572" s="4"/>
    </row>
    <row r="1573" spans="3:3" x14ac:dyDescent="0.2">
      <c r="C1573" s="4"/>
    </row>
    <row r="1574" spans="3:3" x14ac:dyDescent="0.2">
      <c r="C1574" s="4"/>
    </row>
    <row r="1575" spans="3:3" x14ac:dyDescent="0.2">
      <c r="C1575" s="4"/>
    </row>
    <row r="1576" spans="3:3" x14ac:dyDescent="0.2">
      <c r="C1576" s="4"/>
    </row>
    <row r="1577" spans="3:3" x14ac:dyDescent="0.2">
      <c r="C1577" s="4"/>
    </row>
    <row r="1578" spans="3:3" x14ac:dyDescent="0.2">
      <c r="C1578" s="4"/>
    </row>
    <row r="1579" spans="3:3" x14ac:dyDescent="0.2">
      <c r="C1579" s="4"/>
    </row>
    <row r="1580" spans="3:3" x14ac:dyDescent="0.2">
      <c r="C1580" s="4"/>
    </row>
    <row r="1581" spans="3:3" x14ac:dyDescent="0.2">
      <c r="C1581" s="4"/>
    </row>
    <row r="1582" spans="3:3" x14ac:dyDescent="0.2">
      <c r="C1582" s="4"/>
    </row>
    <row r="1583" spans="3:3" x14ac:dyDescent="0.2">
      <c r="C1583" s="4"/>
    </row>
    <row r="1584" spans="3:3" x14ac:dyDescent="0.2">
      <c r="C1584" s="4"/>
    </row>
    <row r="1585" spans="3:3" x14ac:dyDescent="0.2">
      <c r="C1585" s="4"/>
    </row>
    <row r="1586" spans="3:3" x14ac:dyDescent="0.2">
      <c r="C1586" s="4"/>
    </row>
    <row r="1587" spans="3:3" x14ac:dyDescent="0.2">
      <c r="C1587" s="4"/>
    </row>
    <row r="1588" spans="3:3" x14ac:dyDescent="0.2">
      <c r="C1588" s="4"/>
    </row>
    <row r="1589" spans="3:3" x14ac:dyDescent="0.2">
      <c r="C1589" s="4"/>
    </row>
    <row r="1590" spans="3:3" x14ac:dyDescent="0.2">
      <c r="C1590" s="4"/>
    </row>
    <row r="1591" spans="3:3" x14ac:dyDescent="0.2">
      <c r="C1591" s="4"/>
    </row>
    <row r="1592" spans="3:3" x14ac:dyDescent="0.2">
      <c r="C1592" s="4"/>
    </row>
    <row r="1593" spans="3:3" x14ac:dyDescent="0.2">
      <c r="C1593" s="4"/>
    </row>
    <row r="1594" spans="3:3" x14ac:dyDescent="0.2">
      <c r="C1594" s="4"/>
    </row>
    <row r="1595" spans="3:3" x14ac:dyDescent="0.2">
      <c r="C1595" s="4"/>
    </row>
    <row r="1596" spans="3:3" x14ac:dyDescent="0.2">
      <c r="C1596" s="4"/>
    </row>
    <row r="1597" spans="3:3" x14ac:dyDescent="0.2">
      <c r="C1597" s="4"/>
    </row>
    <row r="1598" spans="3:3" x14ac:dyDescent="0.2">
      <c r="C1598" s="4"/>
    </row>
    <row r="1599" spans="3:3" x14ac:dyDescent="0.2">
      <c r="C1599" s="4"/>
    </row>
    <row r="1600" spans="3:3" x14ac:dyDescent="0.2">
      <c r="C1600" s="4"/>
    </row>
    <row r="1601" spans="3:3" x14ac:dyDescent="0.2">
      <c r="C1601" s="4"/>
    </row>
    <row r="1602" spans="3:3" x14ac:dyDescent="0.2">
      <c r="C1602" s="4"/>
    </row>
    <row r="1603" spans="3:3" x14ac:dyDescent="0.2">
      <c r="C1603" s="4"/>
    </row>
    <row r="1604" spans="3:3" x14ac:dyDescent="0.2">
      <c r="C1604" s="4"/>
    </row>
    <row r="1605" spans="3:3" x14ac:dyDescent="0.2">
      <c r="C1605" s="4"/>
    </row>
    <row r="1606" spans="3:3" x14ac:dyDescent="0.2">
      <c r="C1606" s="4"/>
    </row>
    <row r="1607" spans="3:3" x14ac:dyDescent="0.2">
      <c r="C1607" s="4"/>
    </row>
    <row r="1608" spans="3:3" x14ac:dyDescent="0.2">
      <c r="C1608" s="4"/>
    </row>
    <row r="1609" spans="3:3" x14ac:dyDescent="0.2">
      <c r="C1609" s="4"/>
    </row>
    <row r="1610" spans="3:3" x14ac:dyDescent="0.2">
      <c r="C1610" s="4"/>
    </row>
    <row r="1611" spans="3:3" x14ac:dyDescent="0.2">
      <c r="C1611" s="4"/>
    </row>
    <row r="1612" spans="3:3" x14ac:dyDescent="0.2">
      <c r="C1612" s="4"/>
    </row>
    <row r="1613" spans="3:3" x14ac:dyDescent="0.2">
      <c r="C1613" s="4"/>
    </row>
    <row r="1614" spans="3:3" x14ac:dyDescent="0.2">
      <c r="C1614" s="4"/>
    </row>
    <row r="1615" spans="3:3" x14ac:dyDescent="0.2">
      <c r="C1615" s="4"/>
    </row>
    <row r="1616" spans="3:3" x14ac:dyDescent="0.2">
      <c r="C1616" s="4"/>
    </row>
    <row r="1617" spans="3:3" x14ac:dyDescent="0.2">
      <c r="C1617" s="4"/>
    </row>
    <row r="1618" spans="3:3" x14ac:dyDescent="0.2">
      <c r="C1618" s="4"/>
    </row>
    <row r="1619" spans="3:3" x14ac:dyDescent="0.2">
      <c r="C1619" s="4"/>
    </row>
    <row r="1620" spans="3:3" x14ac:dyDescent="0.2">
      <c r="C1620" s="4"/>
    </row>
    <row r="1621" spans="3:3" x14ac:dyDescent="0.2">
      <c r="C1621" s="4"/>
    </row>
    <row r="1622" spans="3:3" x14ac:dyDescent="0.2">
      <c r="C1622" s="4"/>
    </row>
    <row r="1623" spans="3:3" x14ac:dyDescent="0.2">
      <c r="C1623" s="4"/>
    </row>
    <row r="1624" spans="3:3" x14ac:dyDescent="0.2">
      <c r="C1624" s="4"/>
    </row>
    <row r="1625" spans="3:3" x14ac:dyDescent="0.2">
      <c r="C1625" s="4"/>
    </row>
    <row r="1626" spans="3:3" x14ac:dyDescent="0.2">
      <c r="C1626" s="4"/>
    </row>
    <row r="1627" spans="3:3" x14ac:dyDescent="0.2">
      <c r="C1627" s="4"/>
    </row>
    <row r="1628" spans="3:3" x14ac:dyDescent="0.2">
      <c r="C1628" s="4"/>
    </row>
    <row r="1629" spans="3:3" x14ac:dyDescent="0.2">
      <c r="C1629" s="4"/>
    </row>
    <row r="1630" spans="3:3" x14ac:dyDescent="0.2">
      <c r="C1630" s="4"/>
    </row>
    <row r="1631" spans="3:3" x14ac:dyDescent="0.2">
      <c r="C1631" s="4"/>
    </row>
    <row r="1632" spans="3:3" x14ac:dyDescent="0.2">
      <c r="C1632" s="4"/>
    </row>
    <row r="1633" spans="3:3" x14ac:dyDescent="0.2">
      <c r="C1633" s="4"/>
    </row>
    <row r="1634" spans="3:3" x14ac:dyDescent="0.2">
      <c r="C1634" s="4"/>
    </row>
    <row r="1635" spans="3:3" x14ac:dyDescent="0.2">
      <c r="C1635" s="4"/>
    </row>
    <row r="1636" spans="3:3" x14ac:dyDescent="0.2">
      <c r="C1636" s="4"/>
    </row>
    <row r="1637" spans="3:3" x14ac:dyDescent="0.2">
      <c r="C1637" s="4"/>
    </row>
    <row r="1638" spans="3:3" x14ac:dyDescent="0.2">
      <c r="C1638" s="4"/>
    </row>
    <row r="1639" spans="3:3" x14ac:dyDescent="0.2">
      <c r="C1639" s="4"/>
    </row>
    <row r="1640" spans="3:3" x14ac:dyDescent="0.2">
      <c r="C1640" s="4"/>
    </row>
    <row r="1641" spans="3:3" x14ac:dyDescent="0.2">
      <c r="C1641" s="4"/>
    </row>
    <row r="1642" spans="3:3" x14ac:dyDescent="0.2">
      <c r="C1642" s="4"/>
    </row>
    <row r="1643" spans="3:3" x14ac:dyDescent="0.2">
      <c r="C1643" s="4"/>
    </row>
    <row r="1644" spans="3:3" x14ac:dyDescent="0.2">
      <c r="C1644" s="4"/>
    </row>
    <row r="1645" spans="3:3" x14ac:dyDescent="0.2">
      <c r="C1645" s="4"/>
    </row>
    <row r="1646" spans="3:3" x14ac:dyDescent="0.2">
      <c r="C1646" s="4"/>
    </row>
    <row r="1647" spans="3:3" x14ac:dyDescent="0.2">
      <c r="C1647" s="4"/>
    </row>
    <row r="1648" spans="3:3" x14ac:dyDescent="0.2">
      <c r="C1648" s="4"/>
    </row>
    <row r="1649" spans="3:3" x14ac:dyDescent="0.2">
      <c r="C1649" s="4"/>
    </row>
    <row r="1650" spans="3:3" x14ac:dyDescent="0.2">
      <c r="C1650" s="4"/>
    </row>
    <row r="1651" spans="3:3" x14ac:dyDescent="0.2">
      <c r="C1651" s="4"/>
    </row>
    <row r="1652" spans="3:3" x14ac:dyDescent="0.2">
      <c r="C1652" s="4"/>
    </row>
    <row r="1653" spans="3:3" x14ac:dyDescent="0.2">
      <c r="C1653" s="4"/>
    </row>
    <row r="1654" spans="3:3" x14ac:dyDescent="0.2">
      <c r="C1654" s="4"/>
    </row>
    <row r="1655" spans="3:3" x14ac:dyDescent="0.2">
      <c r="C1655" s="4"/>
    </row>
    <row r="1656" spans="3:3" x14ac:dyDescent="0.2">
      <c r="C1656" s="4"/>
    </row>
    <row r="1657" spans="3:3" x14ac:dyDescent="0.2">
      <c r="C1657" s="4"/>
    </row>
    <row r="1658" spans="3:3" x14ac:dyDescent="0.2">
      <c r="C1658" s="4"/>
    </row>
    <row r="1659" spans="3:3" x14ac:dyDescent="0.2">
      <c r="C1659" s="4"/>
    </row>
    <row r="1660" spans="3:3" x14ac:dyDescent="0.2">
      <c r="C1660" s="4"/>
    </row>
    <row r="1661" spans="3:3" x14ac:dyDescent="0.2">
      <c r="C1661" s="4"/>
    </row>
    <row r="1662" spans="3:3" x14ac:dyDescent="0.2">
      <c r="C1662" s="4"/>
    </row>
    <row r="1663" spans="3:3" x14ac:dyDescent="0.2">
      <c r="C1663" s="4"/>
    </row>
    <row r="1664" spans="3:3" x14ac:dyDescent="0.2">
      <c r="C1664" s="4"/>
    </row>
    <row r="1665" spans="3:3" x14ac:dyDescent="0.2">
      <c r="C1665" s="4"/>
    </row>
    <row r="1666" spans="3:3" x14ac:dyDescent="0.2">
      <c r="C1666" s="4"/>
    </row>
    <row r="1667" spans="3:3" x14ac:dyDescent="0.2">
      <c r="C1667" s="4"/>
    </row>
    <row r="1668" spans="3:3" x14ac:dyDescent="0.2">
      <c r="C1668" s="4"/>
    </row>
    <row r="1669" spans="3:3" x14ac:dyDescent="0.2">
      <c r="C1669" s="4"/>
    </row>
    <row r="1670" spans="3:3" x14ac:dyDescent="0.2">
      <c r="C1670" s="4"/>
    </row>
    <row r="1671" spans="3:3" x14ac:dyDescent="0.2">
      <c r="C1671" s="4"/>
    </row>
    <row r="1672" spans="3:3" x14ac:dyDescent="0.2">
      <c r="C1672" s="4"/>
    </row>
    <row r="1673" spans="3:3" x14ac:dyDescent="0.2">
      <c r="C1673" s="4"/>
    </row>
    <row r="1674" spans="3:3" x14ac:dyDescent="0.2">
      <c r="C1674" s="4"/>
    </row>
    <row r="1675" spans="3:3" x14ac:dyDescent="0.2">
      <c r="C1675" s="4"/>
    </row>
    <row r="1676" spans="3:3" x14ac:dyDescent="0.2">
      <c r="C1676" s="4"/>
    </row>
    <row r="1677" spans="3:3" x14ac:dyDescent="0.2">
      <c r="C1677" s="4"/>
    </row>
    <row r="1678" spans="3:3" x14ac:dyDescent="0.2">
      <c r="C1678" s="4"/>
    </row>
    <row r="1679" spans="3:3" x14ac:dyDescent="0.2">
      <c r="C1679" s="4"/>
    </row>
    <row r="1680" spans="3:3" x14ac:dyDescent="0.2">
      <c r="C1680" s="4"/>
    </row>
    <row r="1681" spans="3:3" x14ac:dyDescent="0.2">
      <c r="C1681" s="4"/>
    </row>
    <row r="1682" spans="3:3" x14ac:dyDescent="0.2">
      <c r="C1682" s="4"/>
    </row>
    <row r="1683" spans="3:3" x14ac:dyDescent="0.2">
      <c r="C1683" s="4"/>
    </row>
    <row r="1684" spans="3:3" x14ac:dyDescent="0.2">
      <c r="C1684" s="4"/>
    </row>
    <row r="1685" spans="3:3" x14ac:dyDescent="0.2">
      <c r="C1685" s="4"/>
    </row>
    <row r="1686" spans="3:3" x14ac:dyDescent="0.2">
      <c r="C1686" s="4"/>
    </row>
    <row r="1687" spans="3:3" x14ac:dyDescent="0.2">
      <c r="C1687" s="4"/>
    </row>
    <row r="1688" spans="3:3" x14ac:dyDescent="0.2">
      <c r="C1688" s="4"/>
    </row>
    <row r="1689" spans="3:3" x14ac:dyDescent="0.2">
      <c r="C1689" s="4"/>
    </row>
    <row r="1690" spans="3:3" x14ac:dyDescent="0.2">
      <c r="C1690" s="4"/>
    </row>
    <row r="1691" spans="3:3" x14ac:dyDescent="0.2">
      <c r="C1691" s="4"/>
    </row>
    <row r="1692" spans="3:3" x14ac:dyDescent="0.2">
      <c r="C1692" s="4"/>
    </row>
    <row r="1693" spans="3:3" x14ac:dyDescent="0.2">
      <c r="C1693" s="4"/>
    </row>
    <row r="1694" spans="3:3" x14ac:dyDescent="0.2">
      <c r="C1694" s="4"/>
    </row>
    <row r="1695" spans="3:3" x14ac:dyDescent="0.2">
      <c r="C1695" s="4"/>
    </row>
    <row r="1696" spans="3:3" x14ac:dyDescent="0.2">
      <c r="C1696" s="4"/>
    </row>
    <row r="1697" spans="3:3" x14ac:dyDescent="0.2">
      <c r="C1697" s="4"/>
    </row>
    <row r="1698" spans="3:3" x14ac:dyDescent="0.2">
      <c r="C1698" s="4"/>
    </row>
    <row r="1699" spans="3:3" x14ac:dyDescent="0.2">
      <c r="C1699" s="4"/>
    </row>
    <row r="1700" spans="3:3" x14ac:dyDescent="0.2">
      <c r="C1700" s="4"/>
    </row>
    <row r="1701" spans="3:3" x14ac:dyDescent="0.2">
      <c r="C1701" s="4"/>
    </row>
    <row r="1702" spans="3:3" x14ac:dyDescent="0.2">
      <c r="C1702" s="4"/>
    </row>
    <row r="1703" spans="3:3" x14ac:dyDescent="0.2">
      <c r="C1703" s="4"/>
    </row>
    <row r="1704" spans="3:3" x14ac:dyDescent="0.2">
      <c r="C1704" s="4"/>
    </row>
    <row r="1705" spans="3:3" x14ac:dyDescent="0.2">
      <c r="C1705" s="4"/>
    </row>
    <row r="1706" spans="3:3" x14ac:dyDescent="0.2">
      <c r="C1706" s="4"/>
    </row>
    <row r="1707" spans="3:3" x14ac:dyDescent="0.2">
      <c r="C1707" s="4"/>
    </row>
    <row r="1708" spans="3:3" x14ac:dyDescent="0.2">
      <c r="C1708" s="4"/>
    </row>
    <row r="1709" spans="3:3" x14ac:dyDescent="0.2">
      <c r="C1709" s="4"/>
    </row>
    <row r="1710" spans="3:3" x14ac:dyDescent="0.2">
      <c r="C1710" s="4"/>
    </row>
    <row r="1711" spans="3:3" x14ac:dyDescent="0.2">
      <c r="C1711" s="4"/>
    </row>
    <row r="1712" spans="3:3" x14ac:dyDescent="0.2">
      <c r="C1712" s="4"/>
    </row>
    <row r="1713" spans="3:3" x14ac:dyDescent="0.2">
      <c r="C1713" s="4"/>
    </row>
    <row r="1714" spans="3:3" x14ac:dyDescent="0.2">
      <c r="C1714" s="4"/>
    </row>
    <row r="1715" spans="3:3" x14ac:dyDescent="0.2">
      <c r="C1715" s="4"/>
    </row>
    <row r="1716" spans="3:3" x14ac:dyDescent="0.2">
      <c r="C1716" s="4"/>
    </row>
    <row r="1717" spans="3:3" x14ac:dyDescent="0.2">
      <c r="C1717" s="4"/>
    </row>
    <row r="1718" spans="3:3" x14ac:dyDescent="0.2">
      <c r="C1718" s="4"/>
    </row>
    <row r="1719" spans="3:3" x14ac:dyDescent="0.2">
      <c r="C1719" s="4"/>
    </row>
    <row r="1720" spans="3:3" x14ac:dyDescent="0.2">
      <c r="C1720" s="4"/>
    </row>
    <row r="1721" spans="3:3" x14ac:dyDescent="0.2">
      <c r="C1721" s="4"/>
    </row>
    <row r="1722" spans="3:3" x14ac:dyDescent="0.2">
      <c r="C1722" s="4"/>
    </row>
    <row r="1723" spans="3:3" x14ac:dyDescent="0.2">
      <c r="C1723" s="4"/>
    </row>
    <row r="1724" spans="3:3" x14ac:dyDescent="0.2">
      <c r="C1724" s="4"/>
    </row>
    <row r="1725" spans="3:3" x14ac:dyDescent="0.2">
      <c r="C1725" s="4"/>
    </row>
    <row r="1726" spans="3:3" x14ac:dyDescent="0.2">
      <c r="C1726" s="4"/>
    </row>
    <row r="1727" spans="3:3" x14ac:dyDescent="0.2">
      <c r="C1727" s="4"/>
    </row>
    <row r="1728" spans="3:3" x14ac:dyDescent="0.2">
      <c r="C1728" s="4"/>
    </row>
    <row r="1729" spans="3:3" x14ac:dyDescent="0.2">
      <c r="C1729" s="4"/>
    </row>
    <row r="1730" spans="3:3" x14ac:dyDescent="0.2">
      <c r="C1730" s="4"/>
    </row>
    <row r="1731" spans="3:3" x14ac:dyDescent="0.2">
      <c r="C1731" s="4"/>
    </row>
    <row r="1732" spans="3:3" x14ac:dyDescent="0.2">
      <c r="C1732" s="4"/>
    </row>
    <row r="1733" spans="3:3" x14ac:dyDescent="0.2">
      <c r="C1733" s="4"/>
    </row>
    <row r="1734" spans="3:3" x14ac:dyDescent="0.2">
      <c r="C1734" s="4"/>
    </row>
    <row r="1735" spans="3:3" x14ac:dyDescent="0.2">
      <c r="C1735" s="4"/>
    </row>
    <row r="1736" spans="3:3" x14ac:dyDescent="0.2">
      <c r="C1736" s="4"/>
    </row>
    <row r="1737" spans="3:3" x14ac:dyDescent="0.2">
      <c r="C1737" s="4"/>
    </row>
    <row r="1738" spans="3:3" x14ac:dyDescent="0.2">
      <c r="C1738" s="4"/>
    </row>
    <row r="1739" spans="3:3" x14ac:dyDescent="0.2">
      <c r="C1739" s="4"/>
    </row>
    <row r="1740" spans="3:3" x14ac:dyDescent="0.2">
      <c r="C1740" s="4"/>
    </row>
    <row r="1741" spans="3:3" x14ac:dyDescent="0.2">
      <c r="C1741" s="4"/>
    </row>
    <row r="1742" spans="3:3" x14ac:dyDescent="0.2">
      <c r="C1742" s="4"/>
    </row>
    <row r="1743" spans="3:3" x14ac:dyDescent="0.2">
      <c r="C1743" s="4"/>
    </row>
    <row r="1744" spans="3:3" x14ac:dyDescent="0.2">
      <c r="C1744" s="4"/>
    </row>
    <row r="1745" spans="3:3" x14ac:dyDescent="0.2">
      <c r="C1745" s="4"/>
    </row>
    <row r="1746" spans="3:3" x14ac:dyDescent="0.2">
      <c r="C1746" s="4"/>
    </row>
    <row r="1747" spans="3:3" x14ac:dyDescent="0.2">
      <c r="C1747" s="4"/>
    </row>
    <row r="1748" spans="3:3" x14ac:dyDescent="0.2">
      <c r="C1748" s="4"/>
    </row>
    <row r="1749" spans="3:3" x14ac:dyDescent="0.2">
      <c r="C1749" s="4"/>
    </row>
    <row r="1750" spans="3:3" x14ac:dyDescent="0.2">
      <c r="C1750" s="4"/>
    </row>
    <row r="1751" spans="3:3" x14ac:dyDescent="0.2">
      <c r="C1751" s="4"/>
    </row>
    <row r="1752" spans="3:3" x14ac:dyDescent="0.2">
      <c r="C1752" s="4"/>
    </row>
    <row r="1753" spans="3:3" x14ac:dyDescent="0.2">
      <c r="C1753" s="4"/>
    </row>
    <row r="1754" spans="3:3" x14ac:dyDescent="0.2">
      <c r="C1754" s="4"/>
    </row>
    <row r="1755" spans="3:3" x14ac:dyDescent="0.2">
      <c r="C1755" s="4"/>
    </row>
    <row r="1756" spans="3:3" x14ac:dyDescent="0.2">
      <c r="C1756" s="4"/>
    </row>
    <row r="1757" spans="3:3" x14ac:dyDescent="0.2">
      <c r="C1757" s="4"/>
    </row>
    <row r="1758" spans="3:3" x14ac:dyDescent="0.2">
      <c r="C1758" s="4"/>
    </row>
    <row r="1759" spans="3:3" x14ac:dyDescent="0.2">
      <c r="C1759" s="4"/>
    </row>
    <row r="1760" spans="3:3" x14ac:dyDescent="0.2">
      <c r="C1760" s="4"/>
    </row>
    <row r="1761" spans="3:3" x14ac:dyDescent="0.2">
      <c r="C1761" s="4"/>
    </row>
    <row r="1762" spans="3:3" x14ac:dyDescent="0.2">
      <c r="C1762" s="4"/>
    </row>
    <row r="1763" spans="3:3" x14ac:dyDescent="0.2">
      <c r="C1763" s="4"/>
    </row>
    <row r="1764" spans="3:3" x14ac:dyDescent="0.2">
      <c r="C1764" s="4"/>
    </row>
    <row r="1765" spans="3:3" x14ac:dyDescent="0.2">
      <c r="C1765" s="4"/>
    </row>
    <row r="1766" spans="3:3" x14ac:dyDescent="0.2">
      <c r="C1766" s="4"/>
    </row>
    <row r="1767" spans="3:3" x14ac:dyDescent="0.2">
      <c r="C1767" s="4"/>
    </row>
    <row r="1768" spans="3:3" x14ac:dyDescent="0.2">
      <c r="C1768" s="4"/>
    </row>
    <row r="1769" spans="3:3" x14ac:dyDescent="0.2">
      <c r="C1769" s="4"/>
    </row>
    <row r="1770" spans="3:3" x14ac:dyDescent="0.2">
      <c r="C1770" s="4"/>
    </row>
    <row r="1771" spans="3:3" x14ac:dyDescent="0.2">
      <c r="C1771" s="4"/>
    </row>
    <row r="1772" spans="3:3" x14ac:dyDescent="0.2">
      <c r="C1772" s="4"/>
    </row>
    <row r="1773" spans="3:3" x14ac:dyDescent="0.2">
      <c r="C1773" s="4"/>
    </row>
    <row r="1774" spans="3:3" x14ac:dyDescent="0.2">
      <c r="C1774" s="4"/>
    </row>
    <row r="1775" spans="3:3" x14ac:dyDescent="0.2">
      <c r="C1775" s="4"/>
    </row>
    <row r="1776" spans="3:3" x14ac:dyDescent="0.2">
      <c r="C1776" s="4"/>
    </row>
    <row r="1777" spans="3:3" x14ac:dyDescent="0.2">
      <c r="C1777" s="4"/>
    </row>
    <row r="1778" spans="3:3" x14ac:dyDescent="0.2">
      <c r="C1778" s="4"/>
    </row>
    <row r="1779" spans="3:3" x14ac:dyDescent="0.2">
      <c r="C1779" s="4"/>
    </row>
    <row r="1780" spans="3:3" x14ac:dyDescent="0.2">
      <c r="C1780" s="4"/>
    </row>
    <row r="1781" spans="3:3" x14ac:dyDescent="0.2">
      <c r="C1781" s="4"/>
    </row>
    <row r="1782" spans="3:3" x14ac:dyDescent="0.2">
      <c r="C1782" s="4"/>
    </row>
    <row r="1783" spans="3:3" x14ac:dyDescent="0.2">
      <c r="C1783" s="4"/>
    </row>
    <row r="1784" spans="3:3" x14ac:dyDescent="0.2">
      <c r="C1784" s="4"/>
    </row>
    <row r="1785" spans="3:3" x14ac:dyDescent="0.2">
      <c r="C1785" s="4"/>
    </row>
    <row r="1786" spans="3:3" x14ac:dyDescent="0.2">
      <c r="C1786" s="4"/>
    </row>
    <row r="1787" spans="3:3" x14ac:dyDescent="0.2">
      <c r="C1787" s="4"/>
    </row>
    <row r="1788" spans="3:3" x14ac:dyDescent="0.2">
      <c r="C1788" s="4"/>
    </row>
    <row r="1789" spans="3:3" x14ac:dyDescent="0.2">
      <c r="C1789" s="4"/>
    </row>
    <row r="1790" spans="3:3" x14ac:dyDescent="0.2">
      <c r="C1790" s="4"/>
    </row>
    <row r="1791" spans="3:3" x14ac:dyDescent="0.2">
      <c r="C1791" s="4"/>
    </row>
    <row r="1792" spans="3:3" x14ac:dyDescent="0.2">
      <c r="C1792" s="4"/>
    </row>
    <row r="1793" spans="3:3" x14ac:dyDescent="0.2">
      <c r="C1793" s="4"/>
    </row>
    <row r="1794" spans="3:3" x14ac:dyDescent="0.2">
      <c r="C1794" s="4"/>
    </row>
    <row r="1795" spans="3:3" x14ac:dyDescent="0.2">
      <c r="C1795" s="4"/>
    </row>
    <row r="1796" spans="3:3" x14ac:dyDescent="0.2">
      <c r="C1796" s="4"/>
    </row>
    <row r="1797" spans="3:3" x14ac:dyDescent="0.2">
      <c r="C1797" s="4"/>
    </row>
    <row r="1798" spans="3:3" x14ac:dyDescent="0.2">
      <c r="C1798" s="4"/>
    </row>
    <row r="1799" spans="3:3" x14ac:dyDescent="0.2">
      <c r="C1799" s="4"/>
    </row>
    <row r="1800" spans="3:3" x14ac:dyDescent="0.2">
      <c r="C1800" s="4"/>
    </row>
    <row r="1801" spans="3:3" x14ac:dyDescent="0.2">
      <c r="C1801" s="4"/>
    </row>
    <row r="1802" spans="3:3" x14ac:dyDescent="0.2">
      <c r="C1802" s="4"/>
    </row>
    <row r="1803" spans="3:3" x14ac:dyDescent="0.2">
      <c r="C1803" s="4"/>
    </row>
    <row r="1804" spans="3:3" x14ac:dyDescent="0.2">
      <c r="C1804" s="4"/>
    </row>
    <row r="1805" spans="3:3" x14ac:dyDescent="0.2">
      <c r="C1805" s="4"/>
    </row>
    <row r="1806" spans="3:3" x14ac:dyDescent="0.2">
      <c r="C1806" s="4"/>
    </row>
    <row r="1807" spans="3:3" x14ac:dyDescent="0.2">
      <c r="C1807" s="4"/>
    </row>
    <row r="1808" spans="3:3" x14ac:dyDescent="0.2">
      <c r="C1808" s="4"/>
    </row>
    <row r="1809" spans="3:3" x14ac:dyDescent="0.2">
      <c r="C1809" s="4"/>
    </row>
    <row r="1810" spans="3:3" x14ac:dyDescent="0.2">
      <c r="C1810" s="4"/>
    </row>
    <row r="1811" spans="3:3" x14ac:dyDescent="0.2">
      <c r="C1811" s="4"/>
    </row>
    <row r="1812" spans="3:3" x14ac:dyDescent="0.2">
      <c r="C1812" s="4"/>
    </row>
    <row r="1813" spans="3:3" x14ac:dyDescent="0.2">
      <c r="C1813" s="4"/>
    </row>
    <row r="1814" spans="3:3" x14ac:dyDescent="0.2">
      <c r="C1814" s="4"/>
    </row>
    <row r="1815" spans="3:3" x14ac:dyDescent="0.2">
      <c r="C1815" s="4"/>
    </row>
    <row r="1816" spans="3:3" x14ac:dyDescent="0.2">
      <c r="C1816" s="4"/>
    </row>
    <row r="1817" spans="3:3" x14ac:dyDescent="0.2">
      <c r="C1817" s="4"/>
    </row>
    <row r="1818" spans="3:3" x14ac:dyDescent="0.2">
      <c r="C1818" s="4"/>
    </row>
    <row r="1819" spans="3:3" x14ac:dyDescent="0.2">
      <c r="C1819" s="4"/>
    </row>
  </sheetData>
  <sheetProtection formatColumns="0" formatRows="0" sort="0" autoFilter="0"/>
  <phoneticPr fontId="0" type="noConversion"/>
  <pageMargins left="0.75" right="0.75" top="1" bottom="1" header="0.5" footer="0.5"/>
  <pageSetup orientation="landscape" r:id="rId1"/>
  <headerFooter alignWithMargins="0">
    <oddHeader>&amp;A</oddHeader>
  </headerFooter>
  <drawing r:id="rId2"/>
  <legacyDrawing r:id="rId3"/>
  <controls>
    <mc:AlternateContent xmlns:mc="http://schemas.openxmlformats.org/markup-compatibility/2006">
      <mc:Choice Requires="x14">
        <control shapeId="32773" r:id="rId4" name="btnOpenHelp">
          <controlPr defaultSize="0" autoLine="0" r:id="rId5">
            <anchor moveWithCells="1">
              <from>
                <xdr:col>0</xdr:col>
                <xdr:colOff>447675</xdr:colOff>
                <xdr:row>0</xdr:row>
                <xdr:rowOff>57150</xdr:rowOff>
              </from>
              <to>
                <xdr:col>0</xdr:col>
                <xdr:colOff>1514475</xdr:colOff>
                <xdr:row>0</xdr:row>
                <xdr:rowOff>504825</xdr:rowOff>
              </to>
            </anchor>
          </controlPr>
        </control>
      </mc:Choice>
      <mc:Fallback>
        <control shapeId="32773" r:id="rId4" name="btnOpenHelp"/>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93"/>
  <sheetViews>
    <sheetView workbookViewId="0">
      <selection activeCell="D3" sqref="D3"/>
    </sheetView>
  </sheetViews>
  <sheetFormatPr defaultColWidth="9.140625" defaultRowHeight="12.75" x14ac:dyDescent="0.2"/>
  <cols>
    <col min="1" max="1" width="42.7109375" style="1" customWidth="1"/>
    <col min="2" max="2" width="30.5703125" style="1" bestFit="1" customWidth="1"/>
    <col min="3" max="3" width="76.7109375" style="1" customWidth="1"/>
    <col min="4" max="4" width="24.42578125" style="1" customWidth="1"/>
    <col min="5" max="5" width="9.140625" style="1"/>
    <col min="6" max="6" width="33.7109375" style="1" customWidth="1"/>
    <col min="7" max="16384" width="9.140625" style="1"/>
  </cols>
  <sheetData>
    <row r="1" spans="1:14" s="25" customFormat="1" ht="39.75" customHeight="1" x14ac:dyDescent="0.2">
      <c r="A1" s="20" t="s">
        <v>33</v>
      </c>
      <c r="B1" s="20" t="s">
        <v>34</v>
      </c>
      <c r="C1" s="20" t="s">
        <v>35</v>
      </c>
      <c r="D1" s="21" t="s">
        <v>36</v>
      </c>
      <c r="E1" s="21" t="s">
        <v>37</v>
      </c>
      <c r="F1" s="21" t="s">
        <v>38</v>
      </c>
      <c r="G1" s="22"/>
      <c r="H1" s="23"/>
      <c r="I1" s="23"/>
      <c r="J1" s="23"/>
      <c r="K1" s="23"/>
      <c r="L1" s="24"/>
      <c r="M1" s="24"/>
      <c r="N1" s="24"/>
    </row>
    <row r="2" spans="1:14" s="4" customFormat="1" ht="15.75" x14ac:dyDescent="0.2">
      <c r="A2" s="92" t="s">
        <v>1445</v>
      </c>
      <c r="B2" s="91" t="s">
        <v>1434</v>
      </c>
      <c r="C2" s="154"/>
      <c r="D2" s="91" t="s">
        <v>382</v>
      </c>
      <c r="E2" s="91" t="s">
        <v>1435</v>
      </c>
      <c r="F2" s="91" t="s">
        <v>1436</v>
      </c>
    </row>
    <row r="3" spans="1:14" s="4" customFormat="1" ht="222.75" x14ac:dyDescent="0.2">
      <c r="A3" s="26"/>
      <c r="C3" s="154" t="s">
        <v>1441</v>
      </c>
    </row>
    <row r="4" spans="1:14" s="4" customFormat="1" ht="94.5" x14ac:dyDescent="0.2">
      <c r="A4" s="26"/>
      <c r="C4" s="154" t="s">
        <v>1442</v>
      </c>
    </row>
    <row r="5" spans="1:14" s="4" customFormat="1" ht="126" x14ac:dyDescent="0.2">
      <c r="A5" s="26"/>
      <c r="C5" s="154" t="s">
        <v>1443</v>
      </c>
    </row>
    <row r="6" spans="1:14" s="4" customFormat="1" ht="94.5" x14ac:dyDescent="0.2">
      <c r="A6" s="26"/>
      <c r="C6" s="154" t="s">
        <v>1444</v>
      </c>
    </row>
    <row r="7" spans="1:14" s="4" customFormat="1" x14ac:dyDescent="0.2">
      <c r="A7" s="26"/>
    </row>
    <row r="8" spans="1:14" s="4" customFormat="1" x14ac:dyDescent="0.2">
      <c r="A8" s="26"/>
    </row>
    <row r="9" spans="1:14" s="4" customFormat="1" x14ac:dyDescent="0.2">
      <c r="A9" s="26"/>
    </row>
    <row r="10" spans="1:14" s="4" customFormat="1" x14ac:dyDescent="0.2">
      <c r="A10" s="26"/>
    </row>
    <row r="11" spans="1:14" s="4" customFormat="1" x14ac:dyDescent="0.2">
      <c r="A11" s="26"/>
    </row>
    <row r="12" spans="1:14" s="4" customFormat="1" x14ac:dyDescent="0.2">
      <c r="A12" s="26"/>
    </row>
    <row r="13" spans="1:14" s="4" customFormat="1" x14ac:dyDescent="0.2">
      <c r="A13" s="26"/>
    </row>
    <row r="14" spans="1:14" s="4" customFormat="1" x14ac:dyDescent="0.2">
      <c r="A14" s="26"/>
    </row>
    <row r="15" spans="1:14" s="4" customFormat="1" x14ac:dyDescent="0.2">
      <c r="A15" s="26"/>
    </row>
    <row r="16" spans="1:14" s="4" customFormat="1" x14ac:dyDescent="0.2">
      <c r="A16" s="26"/>
    </row>
    <row r="17" s="4" customFormat="1" x14ac:dyDescent="0.2"/>
    <row r="18" s="4" customFormat="1" x14ac:dyDescent="0.2"/>
    <row r="19" s="4" customFormat="1" x14ac:dyDescent="0.2"/>
    <row r="20" s="4" customFormat="1" x14ac:dyDescent="0.2"/>
    <row r="21" s="4" customFormat="1" x14ac:dyDescent="0.2"/>
    <row r="22" s="4" customFormat="1" x14ac:dyDescent="0.2"/>
    <row r="23" s="4" customFormat="1" x14ac:dyDescent="0.2"/>
    <row r="24" s="4" customFormat="1" x14ac:dyDescent="0.2"/>
    <row r="25" s="4" customFormat="1" x14ac:dyDescent="0.2"/>
    <row r="26" s="4" customFormat="1" x14ac:dyDescent="0.2"/>
    <row r="27" s="4" customFormat="1" x14ac:dyDescent="0.2"/>
    <row r="28" s="4" customFormat="1" x14ac:dyDescent="0.2"/>
    <row r="29" s="4" customFormat="1" x14ac:dyDescent="0.2"/>
    <row r="30" s="4" customFormat="1" x14ac:dyDescent="0.2"/>
    <row r="31" s="4" customFormat="1" x14ac:dyDescent="0.2"/>
    <row r="32" s="4" customFormat="1" x14ac:dyDescent="0.2"/>
    <row r="33" s="4" customFormat="1" x14ac:dyDescent="0.2"/>
    <row r="34" s="4" customFormat="1" x14ac:dyDescent="0.2"/>
    <row r="35" s="4" customFormat="1" x14ac:dyDescent="0.2"/>
    <row r="36" s="4" customFormat="1" x14ac:dyDescent="0.2"/>
    <row r="37" s="4" customFormat="1" x14ac:dyDescent="0.2"/>
    <row r="38" s="4" customFormat="1" x14ac:dyDescent="0.2"/>
    <row r="39" s="4" customFormat="1" x14ac:dyDescent="0.2"/>
    <row r="40" s="4" customFormat="1" x14ac:dyDescent="0.2"/>
    <row r="41" s="4" customFormat="1" x14ac:dyDescent="0.2"/>
    <row r="42" s="4" customFormat="1" x14ac:dyDescent="0.2"/>
    <row r="43" s="4" customFormat="1" x14ac:dyDescent="0.2"/>
    <row r="44" s="4" customFormat="1" x14ac:dyDescent="0.2"/>
    <row r="45" s="4" customFormat="1" x14ac:dyDescent="0.2"/>
    <row r="46" s="4" customFormat="1" x14ac:dyDescent="0.2"/>
    <row r="47" s="4" customFormat="1" x14ac:dyDescent="0.2"/>
    <row r="48" s="4" customFormat="1" x14ac:dyDescent="0.2"/>
    <row r="49" s="4" customFormat="1" x14ac:dyDescent="0.2"/>
    <row r="50" s="4" customFormat="1" x14ac:dyDescent="0.2"/>
    <row r="51" s="4" customFormat="1" x14ac:dyDescent="0.2"/>
    <row r="52" s="4" customFormat="1" x14ac:dyDescent="0.2"/>
    <row r="53" s="4" customFormat="1" x14ac:dyDescent="0.2"/>
    <row r="54" s="4" customFormat="1" x14ac:dyDescent="0.2"/>
    <row r="55" s="4" customFormat="1" x14ac:dyDescent="0.2"/>
    <row r="56" s="4" customFormat="1" x14ac:dyDescent="0.2"/>
    <row r="57" s="4" customFormat="1" x14ac:dyDescent="0.2"/>
    <row r="58" s="4" customFormat="1" x14ac:dyDescent="0.2"/>
    <row r="59" s="4" customFormat="1" x14ac:dyDescent="0.2"/>
    <row r="60" s="4" customFormat="1" x14ac:dyDescent="0.2"/>
    <row r="61" s="4" customFormat="1" x14ac:dyDescent="0.2"/>
    <row r="62" s="4" customFormat="1" x14ac:dyDescent="0.2"/>
    <row r="63" s="4" customFormat="1" x14ac:dyDescent="0.2"/>
    <row r="64" s="4" customFormat="1" x14ac:dyDescent="0.2"/>
    <row r="65" s="4" customFormat="1" x14ac:dyDescent="0.2"/>
    <row r="66" s="4" customFormat="1" x14ac:dyDescent="0.2"/>
    <row r="67" s="4" customFormat="1" x14ac:dyDescent="0.2"/>
    <row r="68" s="4" customFormat="1" x14ac:dyDescent="0.2"/>
    <row r="69" s="4" customFormat="1" x14ac:dyDescent="0.2"/>
    <row r="70" s="4" customFormat="1" x14ac:dyDescent="0.2"/>
    <row r="71" s="4" customFormat="1" x14ac:dyDescent="0.2"/>
    <row r="72" s="4" customFormat="1" x14ac:dyDescent="0.2"/>
    <row r="73" s="4" customFormat="1" x14ac:dyDescent="0.2"/>
    <row r="74" s="4" customFormat="1" x14ac:dyDescent="0.2"/>
    <row r="75" s="4" customFormat="1" x14ac:dyDescent="0.2"/>
    <row r="76" s="4" customFormat="1" x14ac:dyDescent="0.2"/>
    <row r="77" s="4" customFormat="1" x14ac:dyDescent="0.2"/>
    <row r="78" s="4" customFormat="1" x14ac:dyDescent="0.2"/>
    <row r="79" s="4" customFormat="1" x14ac:dyDescent="0.2"/>
    <row r="80" s="4" customFormat="1" x14ac:dyDescent="0.2"/>
    <row r="81" s="4" customFormat="1" x14ac:dyDescent="0.2"/>
    <row r="82" s="4" customFormat="1" x14ac:dyDescent="0.2"/>
    <row r="83" s="4" customFormat="1" x14ac:dyDescent="0.2"/>
    <row r="84" s="4" customFormat="1" x14ac:dyDescent="0.2"/>
    <row r="85" s="4" customFormat="1" x14ac:dyDescent="0.2"/>
    <row r="86" s="4" customFormat="1" x14ac:dyDescent="0.2"/>
    <row r="87" s="4" customFormat="1" x14ac:dyDescent="0.2"/>
    <row r="88" s="4" customFormat="1" x14ac:dyDescent="0.2"/>
    <row r="89" s="4" customFormat="1" x14ac:dyDescent="0.2"/>
    <row r="90" s="4" customFormat="1" x14ac:dyDescent="0.2"/>
    <row r="91" s="4" customFormat="1" x14ac:dyDescent="0.2"/>
    <row r="92" s="4" customFormat="1" x14ac:dyDescent="0.2"/>
    <row r="93" s="4" customFormat="1" x14ac:dyDescent="0.2"/>
  </sheetData>
  <phoneticPr fontId="4" type="noConversion"/>
  <hyperlinks>
    <hyperlink ref="A1" r:id="rId1" location="file_name" tooltip="Click once to follow. Click and hold to select this cell." display="http://srmwww.gov.bc.ca/wildlife/wsi/wsi_xt/data_fields.htm - file_name"/>
    <hyperlink ref="B1" r:id="rId2" location="report_title" tooltip="Click once to follow. Click and hold to select this cell." display="http://srmwww.gov.bc.ca/wildlife/wsi/wsi_xt/data_fields.htm - report_title"/>
    <hyperlink ref="C1" r:id="rId3" location="abstract" tooltip="Click once to follow. Click and hold to select this cell." display="http://srmwww.gov.bc.ca/wildlife/wsi/wsi_xt/data_fields.htm - abstract"/>
    <hyperlink ref="D1" r:id="rId4" location="authors" tooltip="Click once to follow. Click and hold to select this cell." display="http://srmwww.gov.bc.ca/wildlife/wsi/wsi_xt/data_fields.htm - authors"/>
    <hyperlink ref="E1" r:id="rId5" location="year" tooltip="Click once to follow. Click and hold to select this cell." display="http://srmwww.gov.bc.ca/wildlife/wsi/wsi_xt/data_fields.htm - year"/>
    <hyperlink ref="F1" r:id="rId6" location="other_publication_information" tooltip="Click once to follow. Click and hold to select this cell." display="http://srmwww.gov.bc.ca/wildlife/wsi/wsi_xt/data_fields.htm - other_publication_information"/>
  </hyperlinks>
  <pageMargins left="0.75" right="0.75" top="1" bottom="1" header="0.5" footer="0.5"/>
  <headerFooter alignWithMargins="0"/>
  <drawing r:id="rId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W575"/>
  <sheetViews>
    <sheetView workbookViewId="0">
      <pane xSplit="3" ySplit="1" topLeftCell="D179" activePane="bottomRight" state="frozen"/>
      <selection pane="topRight" activeCell="D1" sqref="D1"/>
      <selection pane="bottomLeft" activeCell="A2" sqref="A2"/>
      <selection pane="bottomRight" activeCell="P197" sqref="P197:P198"/>
    </sheetView>
  </sheetViews>
  <sheetFormatPr defaultColWidth="6.7109375" defaultRowHeight="12.95" customHeight="1" x14ac:dyDescent="0.2"/>
  <cols>
    <col min="1" max="1" width="18" style="80" customWidth="1"/>
    <col min="2" max="2" width="14.42578125" style="80" customWidth="1"/>
    <col min="3" max="3" width="11.85546875" style="80" customWidth="1"/>
    <col min="4" max="4" width="6.85546875" style="80" customWidth="1"/>
    <col min="5" max="5" width="3" style="80" customWidth="1"/>
    <col min="6" max="6" width="12" style="80" customWidth="1"/>
    <col min="7" max="7" width="12.85546875" style="80" customWidth="1"/>
    <col min="8" max="8" width="14" style="28" customWidth="1"/>
    <col min="9" max="10" width="8.85546875" style="80" customWidth="1"/>
    <col min="11" max="11" width="4.140625" style="80" customWidth="1"/>
    <col min="13" max="13" width="7" style="80" bestFit="1" customWidth="1"/>
    <col min="14" max="14" width="9.5703125" style="80" customWidth="1"/>
    <col min="15" max="15" width="8.28515625" style="80" customWidth="1"/>
    <col min="16" max="16" width="8.5703125" style="80" customWidth="1"/>
    <col min="17" max="17" width="32.28515625" style="80" customWidth="1"/>
    <col min="18" max="18" width="15.28515625" style="28" customWidth="1"/>
    <col min="19" max="19" width="10.7109375" style="31" customWidth="1"/>
    <col min="20" max="20" width="6.7109375" style="31" customWidth="1"/>
    <col min="21" max="22" width="3" style="29" customWidth="1"/>
    <col min="23" max="23" width="11.7109375" style="29" bestFit="1" customWidth="1"/>
    <col min="24" max="16384" width="6.7109375" style="29"/>
  </cols>
  <sheetData>
    <row r="1" spans="1:23" ht="81" customHeight="1" x14ac:dyDescent="0.2">
      <c r="A1" s="77" t="s">
        <v>6</v>
      </c>
      <c r="B1" s="77" t="s">
        <v>65</v>
      </c>
      <c r="C1" s="77" t="s">
        <v>9</v>
      </c>
      <c r="D1" s="77" t="s">
        <v>881</v>
      </c>
      <c r="E1" s="77" t="s">
        <v>66</v>
      </c>
      <c r="F1" s="77" t="s">
        <v>67</v>
      </c>
      <c r="G1" s="77" t="s">
        <v>68</v>
      </c>
      <c r="H1" s="77" t="s">
        <v>69</v>
      </c>
      <c r="I1" s="78" t="s">
        <v>70</v>
      </c>
      <c r="J1" s="78" t="s">
        <v>71</v>
      </c>
      <c r="K1" s="79" t="s">
        <v>387</v>
      </c>
      <c r="L1" s="93" t="s">
        <v>394</v>
      </c>
      <c r="M1" s="79" t="s">
        <v>766</v>
      </c>
      <c r="N1" s="79" t="s">
        <v>767</v>
      </c>
      <c r="O1" s="79" t="s">
        <v>768</v>
      </c>
      <c r="P1" s="79" t="s">
        <v>769</v>
      </c>
      <c r="Q1" s="79" t="s">
        <v>770</v>
      </c>
      <c r="R1" s="79" t="s">
        <v>1411</v>
      </c>
    </row>
    <row r="2" spans="1:23" ht="12.95" customHeight="1" x14ac:dyDescent="0.2">
      <c r="A2" s="84" t="s">
        <v>395</v>
      </c>
      <c r="B2" s="84" t="s">
        <v>762</v>
      </c>
      <c r="C2" s="58" t="s">
        <v>162</v>
      </c>
      <c r="D2" s="58"/>
      <c r="E2" s="80">
        <v>11</v>
      </c>
      <c r="F2" s="81">
        <v>323399.83199999999</v>
      </c>
      <c r="G2" s="63">
        <v>5447801.2290000003</v>
      </c>
      <c r="H2" s="82"/>
      <c r="I2" s="80">
        <v>1479609</v>
      </c>
      <c r="J2" s="80">
        <v>482439</v>
      </c>
      <c r="K2" s="71">
        <v>4</v>
      </c>
      <c r="L2" s="76">
        <v>0</v>
      </c>
      <c r="M2" s="74"/>
      <c r="N2" s="75"/>
      <c r="O2" s="70"/>
      <c r="P2" s="70"/>
      <c r="Q2" s="71"/>
      <c r="R2" s="71"/>
    </row>
    <row r="3" spans="1:23" ht="12.95" customHeight="1" x14ac:dyDescent="0.2">
      <c r="A3" s="84" t="s">
        <v>395</v>
      </c>
      <c r="B3" s="84" t="s">
        <v>762</v>
      </c>
      <c r="C3" s="58" t="s">
        <v>163</v>
      </c>
      <c r="D3" s="58"/>
      <c r="E3" s="80">
        <v>11</v>
      </c>
      <c r="F3" s="81">
        <v>323839.03600000002</v>
      </c>
      <c r="G3" s="63">
        <v>5447168.8899999997</v>
      </c>
      <c r="H3" s="82"/>
      <c r="I3" s="80">
        <v>1480124</v>
      </c>
      <c r="J3" s="80">
        <v>481867</v>
      </c>
      <c r="K3" s="71">
        <v>4</v>
      </c>
      <c r="L3" s="76">
        <v>0.08</v>
      </c>
      <c r="M3" s="74"/>
      <c r="N3" s="75"/>
      <c r="O3" s="83"/>
      <c r="P3" s="83"/>
      <c r="Q3" s="73"/>
      <c r="R3" s="73"/>
    </row>
    <row r="4" spans="1:23" ht="12.95" customHeight="1" x14ac:dyDescent="0.2">
      <c r="A4" s="84" t="s">
        <v>395</v>
      </c>
      <c r="B4" s="84" t="s">
        <v>762</v>
      </c>
      <c r="C4" s="58" t="s">
        <v>164</v>
      </c>
      <c r="D4" s="58" t="s">
        <v>1133</v>
      </c>
      <c r="E4" s="80">
        <v>11</v>
      </c>
      <c r="F4" s="81">
        <v>324362.20600000001</v>
      </c>
      <c r="G4" s="63">
        <v>5446684.3870000001</v>
      </c>
      <c r="H4" s="82"/>
      <c r="I4" s="80">
        <v>1480704</v>
      </c>
      <c r="J4" s="80">
        <v>481452</v>
      </c>
      <c r="K4" s="71">
        <v>4</v>
      </c>
      <c r="L4" s="76">
        <v>0.12</v>
      </c>
      <c r="M4" s="74"/>
      <c r="N4" s="75"/>
      <c r="O4" s="83"/>
      <c r="P4" s="83"/>
      <c r="Q4" s="73"/>
      <c r="R4" s="73"/>
    </row>
    <row r="5" spans="1:23" ht="12.95" customHeight="1" x14ac:dyDescent="0.2">
      <c r="A5" s="84" t="s">
        <v>395</v>
      </c>
      <c r="B5" s="84" t="s">
        <v>762</v>
      </c>
      <c r="C5" s="58" t="s">
        <v>165</v>
      </c>
      <c r="D5" s="58" t="s">
        <v>1133</v>
      </c>
      <c r="E5" s="80">
        <v>11</v>
      </c>
      <c r="F5" s="81">
        <v>325097.12400000001</v>
      </c>
      <c r="G5" s="63">
        <v>5446612.1289999997</v>
      </c>
      <c r="H5" s="82"/>
      <c r="I5" s="80">
        <v>1481443</v>
      </c>
      <c r="J5" s="80">
        <v>481472</v>
      </c>
      <c r="K5" s="71">
        <v>3</v>
      </c>
      <c r="L5" s="76">
        <v>0.16</v>
      </c>
      <c r="M5" s="74"/>
      <c r="N5" s="75"/>
      <c r="O5" s="83"/>
      <c r="P5" s="83"/>
      <c r="Q5" s="73"/>
      <c r="R5" s="73"/>
    </row>
    <row r="6" spans="1:23" ht="12.95" customHeight="1" x14ac:dyDescent="0.2">
      <c r="A6" s="84" t="s">
        <v>395</v>
      </c>
      <c r="B6" s="84" t="s">
        <v>762</v>
      </c>
      <c r="C6" s="58" t="s">
        <v>166</v>
      </c>
      <c r="D6" s="58" t="s">
        <v>1134</v>
      </c>
      <c r="E6" s="80">
        <v>11</v>
      </c>
      <c r="F6" s="81">
        <v>325796.40100000001</v>
      </c>
      <c r="G6" s="63">
        <v>5446223.5089999996</v>
      </c>
      <c r="H6" s="82"/>
      <c r="I6" s="80">
        <v>1482186</v>
      </c>
      <c r="J6" s="80">
        <v>481174</v>
      </c>
      <c r="K6" s="71">
        <v>3</v>
      </c>
      <c r="L6" s="76">
        <v>0.14000000000000001</v>
      </c>
      <c r="M6" s="74"/>
      <c r="N6" s="75"/>
      <c r="O6" s="83"/>
      <c r="P6" s="83"/>
      <c r="Q6" s="73"/>
      <c r="R6" s="73"/>
    </row>
    <row r="7" spans="1:23" ht="12.95" customHeight="1" x14ac:dyDescent="0.2">
      <c r="A7" s="84" t="s">
        <v>395</v>
      </c>
      <c r="B7" s="84" t="s">
        <v>762</v>
      </c>
      <c r="C7" s="58" t="s">
        <v>167</v>
      </c>
      <c r="D7" s="58" t="s">
        <v>1134</v>
      </c>
      <c r="E7" s="80">
        <v>11</v>
      </c>
      <c r="F7" s="81">
        <v>326222.82799999998</v>
      </c>
      <c r="G7" s="63">
        <v>5445609.9100000001</v>
      </c>
      <c r="H7" s="82"/>
      <c r="I7" s="80">
        <v>1482686</v>
      </c>
      <c r="J7" s="80">
        <v>480619</v>
      </c>
      <c r="K7" s="71">
        <v>3</v>
      </c>
      <c r="L7" s="76">
        <v>0.22</v>
      </c>
      <c r="M7" s="74"/>
      <c r="N7" s="75"/>
    </row>
    <row r="8" spans="1:23" ht="12.95" customHeight="1" x14ac:dyDescent="0.2">
      <c r="A8" s="84" t="s">
        <v>395</v>
      </c>
      <c r="B8" s="84" t="s">
        <v>762</v>
      </c>
      <c r="C8" s="58" t="s">
        <v>168</v>
      </c>
      <c r="D8" s="58" t="s">
        <v>1135</v>
      </c>
      <c r="E8" s="80">
        <v>11</v>
      </c>
      <c r="F8" s="81">
        <v>326462.37099999998</v>
      </c>
      <c r="G8" s="63">
        <v>5444926.9929999998</v>
      </c>
      <c r="H8" s="82"/>
      <c r="I8" s="80">
        <v>1483009</v>
      </c>
      <c r="J8" s="80">
        <v>479972</v>
      </c>
      <c r="K8" s="71">
        <v>3</v>
      </c>
      <c r="L8" s="76">
        <v>0.12</v>
      </c>
      <c r="M8" s="74"/>
      <c r="N8" s="75"/>
      <c r="O8" s="70"/>
      <c r="P8" s="70"/>
      <c r="Q8" s="71"/>
      <c r="R8" s="71"/>
    </row>
    <row r="9" spans="1:23" ht="12.95" customHeight="1" x14ac:dyDescent="0.2">
      <c r="A9" s="84" t="s">
        <v>395</v>
      </c>
      <c r="B9" s="84" t="s">
        <v>762</v>
      </c>
      <c r="C9" s="58" t="s">
        <v>169</v>
      </c>
      <c r="D9" s="58" t="s">
        <v>1135</v>
      </c>
      <c r="E9" s="80">
        <v>11</v>
      </c>
      <c r="F9" s="81">
        <v>327034.60700000002</v>
      </c>
      <c r="G9" s="63">
        <v>5444496.8300000001</v>
      </c>
      <c r="H9" s="82"/>
      <c r="I9" s="80">
        <v>1483631</v>
      </c>
      <c r="J9" s="80">
        <v>479617</v>
      </c>
      <c r="K9" s="71">
        <v>4</v>
      </c>
      <c r="L9" s="76">
        <v>0.06</v>
      </c>
      <c r="M9" s="74"/>
      <c r="N9" s="75"/>
      <c r="O9" s="83"/>
      <c r="P9" s="83"/>
      <c r="Q9" s="73"/>
      <c r="R9" s="73"/>
      <c r="U9"/>
      <c r="V9"/>
      <c r="W9"/>
    </row>
    <row r="10" spans="1:23" ht="12.95" customHeight="1" x14ac:dyDescent="0.2">
      <c r="A10" s="84" t="s">
        <v>395</v>
      </c>
      <c r="B10" s="84" t="s">
        <v>762</v>
      </c>
      <c r="C10" s="58" t="s">
        <v>170</v>
      </c>
      <c r="D10" s="58" t="s">
        <v>844</v>
      </c>
      <c r="E10" s="80">
        <v>11</v>
      </c>
      <c r="F10" s="81">
        <v>327598.95699999999</v>
      </c>
      <c r="G10" s="63">
        <v>5443955.6610000003</v>
      </c>
      <c r="H10" s="82"/>
      <c r="I10" s="80">
        <v>1484259</v>
      </c>
      <c r="J10" s="80">
        <v>479151</v>
      </c>
      <c r="K10" s="71">
        <v>4</v>
      </c>
      <c r="L10" s="76">
        <v>0.06</v>
      </c>
      <c r="M10" s="74"/>
      <c r="N10" s="75"/>
      <c r="O10" s="83"/>
      <c r="P10" s="83"/>
      <c r="Q10" s="73"/>
      <c r="R10" s="73"/>
      <c r="U10"/>
      <c r="V10"/>
      <c r="W10"/>
    </row>
    <row r="11" spans="1:23" ht="12.95" customHeight="1" x14ac:dyDescent="0.2">
      <c r="A11" s="84" t="s">
        <v>395</v>
      </c>
      <c r="B11" s="84" t="s">
        <v>762</v>
      </c>
      <c r="C11" s="58" t="s">
        <v>171</v>
      </c>
      <c r="D11" s="58" t="s">
        <v>844</v>
      </c>
      <c r="E11" s="80">
        <v>11</v>
      </c>
      <c r="F11" s="81">
        <v>328348.97100000002</v>
      </c>
      <c r="G11" s="63">
        <v>5443723.0710000005</v>
      </c>
      <c r="H11" s="82"/>
      <c r="I11" s="80">
        <v>1485033</v>
      </c>
      <c r="J11" s="80">
        <v>479014</v>
      </c>
      <c r="K11" s="71">
        <v>3</v>
      </c>
      <c r="L11" s="76">
        <v>0.17</v>
      </c>
      <c r="M11" s="74"/>
      <c r="N11" s="75"/>
      <c r="O11" s="83"/>
      <c r="P11" s="83"/>
      <c r="Q11" s="73"/>
      <c r="R11" s="73"/>
      <c r="U11" s="2"/>
      <c r="V11" s="2"/>
      <c r="W11" s="2"/>
    </row>
    <row r="12" spans="1:23" ht="12.95" customHeight="1" x14ac:dyDescent="0.2">
      <c r="A12" s="84" t="s">
        <v>395</v>
      </c>
      <c r="B12" s="84" t="s">
        <v>762</v>
      </c>
      <c r="C12" s="58" t="s">
        <v>172</v>
      </c>
      <c r="D12" s="58" t="s">
        <v>843</v>
      </c>
      <c r="E12" s="80">
        <v>11</v>
      </c>
      <c r="F12" s="81">
        <v>328676.55499999999</v>
      </c>
      <c r="G12" s="63">
        <v>5443188.4749999996</v>
      </c>
      <c r="H12" s="82"/>
      <c r="I12" s="80">
        <v>1485425</v>
      </c>
      <c r="J12" s="80">
        <v>478525</v>
      </c>
      <c r="K12" s="71">
        <v>4</v>
      </c>
      <c r="L12" s="76">
        <v>0.04</v>
      </c>
      <c r="M12" s="74"/>
      <c r="N12" s="75"/>
      <c r="O12" s="83"/>
      <c r="P12" s="83"/>
      <c r="Q12" s="73"/>
      <c r="R12" s="73"/>
      <c r="U12" s="2"/>
      <c r="V12" s="2"/>
      <c r="W12" s="2"/>
    </row>
    <row r="13" spans="1:23" ht="12.95" customHeight="1" x14ac:dyDescent="0.2">
      <c r="A13" s="84" t="s">
        <v>395</v>
      </c>
      <c r="B13" s="84" t="s">
        <v>762</v>
      </c>
      <c r="C13" s="58" t="s">
        <v>173</v>
      </c>
      <c r="D13" s="58" t="s">
        <v>843</v>
      </c>
      <c r="E13" s="80">
        <v>11</v>
      </c>
      <c r="F13" s="81">
        <v>329223.14199999999</v>
      </c>
      <c r="G13" s="63">
        <v>5442610.1749999998</v>
      </c>
      <c r="H13" s="82"/>
      <c r="I13" s="80">
        <v>1486040</v>
      </c>
      <c r="J13" s="80">
        <v>478020</v>
      </c>
      <c r="K13" s="71">
        <v>4</v>
      </c>
      <c r="L13" s="76">
        <v>0.04</v>
      </c>
      <c r="M13" s="74"/>
      <c r="N13" s="75"/>
      <c r="U13" s="2"/>
      <c r="V13" s="2"/>
      <c r="W13" s="2"/>
    </row>
    <row r="14" spans="1:23" ht="12.95" customHeight="1" x14ac:dyDescent="0.2">
      <c r="A14" s="84" t="s">
        <v>395</v>
      </c>
      <c r="B14" s="84" t="s">
        <v>762</v>
      </c>
      <c r="C14" s="58" t="s">
        <v>174</v>
      </c>
      <c r="D14" s="58" t="s">
        <v>843</v>
      </c>
      <c r="E14" s="80">
        <v>11</v>
      </c>
      <c r="F14" s="81">
        <v>329856.69099999999</v>
      </c>
      <c r="G14" s="63">
        <v>5442211.6200000001</v>
      </c>
      <c r="H14" s="82"/>
      <c r="I14" s="80">
        <v>1486719</v>
      </c>
      <c r="J14" s="80">
        <v>477704</v>
      </c>
      <c r="K14" s="71">
        <v>3</v>
      </c>
      <c r="L14" s="76">
        <v>0.15</v>
      </c>
      <c r="M14" s="74"/>
      <c r="N14" s="75"/>
      <c r="O14" s="72"/>
      <c r="P14" s="72"/>
      <c r="Q14" s="72"/>
      <c r="R14" s="71"/>
      <c r="U14" s="2"/>
      <c r="V14" s="2"/>
      <c r="W14" s="2"/>
    </row>
    <row r="15" spans="1:23" ht="12.95" customHeight="1" x14ac:dyDescent="0.2">
      <c r="A15" s="84" t="s">
        <v>395</v>
      </c>
      <c r="B15" s="84" t="s">
        <v>762</v>
      </c>
      <c r="C15" s="58" t="s">
        <v>175</v>
      </c>
      <c r="D15" s="58" t="s">
        <v>1136</v>
      </c>
      <c r="E15" s="80">
        <v>11</v>
      </c>
      <c r="F15" s="81">
        <v>330576.39199999999</v>
      </c>
      <c r="G15" s="63">
        <v>5441898.0690000001</v>
      </c>
      <c r="H15" s="82"/>
      <c r="I15" s="80">
        <v>1487473</v>
      </c>
      <c r="J15" s="80">
        <v>477483</v>
      </c>
      <c r="K15" s="71">
        <v>4</v>
      </c>
      <c r="L15" s="76">
        <v>0.08</v>
      </c>
      <c r="M15" s="74"/>
      <c r="N15" s="75"/>
      <c r="O15" s="70"/>
      <c r="P15" s="72"/>
      <c r="Q15" s="71"/>
      <c r="R15" s="71"/>
    </row>
    <row r="16" spans="1:23" ht="12.95" customHeight="1" x14ac:dyDescent="0.2">
      <c r="A16" s="84" t="s">
        <v>395</v>
      </c>
      <c r="B16" s="84" t="s">
        <v>762</v>
      </c>
      <c r="C16" s="58" t="s">
        <v>176</v>
      </c>
      <c r="D16" s="58" t="s">
        <v>1136</v>
      </c>
      <c r="E16" s="80">
        <v>11</v>
      </c>
      <c r="F16" s="81">
        <v>331362.82299999997</v>
      </c>
      <c r="G16" s="63">
        <v>5441883.8480000002</v>
      </c>
      <c r="H16" s="82"/>
      <c r="I16" s="80">
        <v>1488256</v>
      </c>
      <c r="J16" s="80">
        <v>477567</v>
      </c>
      <c r="K16" s="71">
        <v>3</v>
      </c>
      <c r="L16" s="76">
        <v>0.09</v>
      </c>
      <c r="M16" s="74"/>
      <c r="N16" s="75"/>
      <c r="O16" s="83"/>
      <c r="P16" s="72"/>
      <c r="Q16" s="73"/>
      <c r="R16" s="73"/>
    </row>
    <row r="17" spans="1:18" ht="12.95" customHeight="1" x14ac:dyDescent="0.2">
      <c r="A17" s="84" t="s">
        <v>395</v>
      </c>
      <c r="B17" s="84" t="s">
        <v>762</v>
      </c>
      <c r="C17" s="58" t="s">
        <v>177</v>
      </c>
      <c r="D17" s="58" t="s">
        <v>1137</v>
      </c>
      <c r="E17" s="80">
        <v>11</v>
      </c>
      <c r="F17" s="81">
        <v>332000.304</v>
      </c>
      <c r="G17" s="63">
        <v>5441645.2060000002</v>
      </c>
      <c r="H17" s="82"/>
      <c r="I17" s="80">
        <v>1488919</v>
      </c>
      <c r="J17" s="80">
        <v>477410</v>
      </c>
      <c r="K17" s="71">
        <v>4</v>
      </c>
      <c r="L17" s="76">
        <v>0.05</v>
      </c>
      <c r="M17" s="74"/>
      <c r="N17" s="75"/>
      <c r="O17" s="83"/>
      <c r="P17" s="72"/>
      <c r="Q17" s="73"/>
      <c r="R17" s="73"/>
    </row>
    <row r="18" spans="1:18" ht="12.95" customHeight="1" x14ac:dyDescent="0.2">
      <c r="A18" s="84" t="s">
        <v>395</v>
      </c>
      <c r="B18" s="84" t="s">
        <v>762</v>
      </c>
      <c r="C18" s="58" t="s">
        <v>326</v>
      </c>
      <c r="D18" s="58" t="s">
        <v>824</v>
      </c>
      <c r="E18" s="80">
        <v>11</v>
      </c>
      <c r="F18" s="81">
        <v>341061.875</v>
      </c>
      <c r="G18" s="63">
        <v>5441614.6550000003</v>
      </c>
      <c r="H18" s="84" t="s">
        <v>371</v>
      </c>
      <c r="I18" s="80">
        <v>1497924.56406</v>
      </c>
      <c r="J18" s="80">
        <v>478510.68864000001</v>
      </c>
      <c r="K18" s="71">
        <v>4</v>
      </c>
      <c r="L18" s="76">
        <v>0.05</v>
      </c>
      <c r="M18" s="74"/>
      <c r="N18" s="75"/>
      <c r="O18" s="83"/>
      <c r="P18" s="72"/>
      <c r="Q18" s="72"/>
      <c r="R18" s="71"/>
    </row>
    <row r="19" spans="1:18" ht="12.95" customHeight="1" x14ac:dyDescent="0.2">
      <c r="A19" s="84" t="s">
        <v>395</v>
      </c>
      <c r="B19" s="84" t="s">
        <v>762</v>
      </c>
      <c r="C19" s="58" t="s">
        <v>350</v>
      </c>
      <c r="D19" s="58" t="s">
        <v>1138</v>
      </c>
      <c r="E19" s="80">
        <v>11</v>
      </c>
      <c r="F19" s="81">
        <v>341787.59899999999</v>
      </c>
      <c r="G19" s="63">
        <v>5441197.1600000001</v>
      </c>
      <c r="H19" s="84" t="s">
        <v>371</v>
      </c>
      <c r="I19" s="80">
        <v>1498697.5759000001</v>
      </c>
      <c r="J19" s="80">
        <v>478187.51831000001</v>
      </c>
      <c r="K19" s="71">
        <v>3</v>
      </c>
      <c r="L19" s="76">
        <v>0.06</v>
      </c>
      <c r="M19" s="74"/>
      <c r="N19" s="75"/>
      <c r="O19" s="83"/>
      <c r="P19" s="72"/>
      <c r="Q19" s="72"/>
      <c r="R19" s="71"/>
    </row>
    <row r="20" spans="1:18" ht="12.95" customHeight="1" x14ac:dyDescent="0.2">
      <c r="A20" s="84" t="s">
        <v>395</v>
      </c>
      <c r="B20" s="84" t="s">
        <v>762</v>
      </c>
      <c r="C20" s="58" t="s">
        <v>327</v>
      </c>
      <c r="D20" s="58" t="s">
        <v>1138</v>
      </c>
      <c r="E20" s="80">
        <v>11</v>
      </c>
      <c r="F20" s="81">
        <v>342529.39500000002</v>
      </c>
      <c r="G20" s="63">
        <v>5440916.3650000002</v>
      </c>
      <c r="H20" s="84" t="s">
        <v>371</v>
      </c>
      <c r="I20" s="80">
        <v>1499469.51257</v>
      </c>
      <c r="J20" s="80">
        <v>478001.85084999999</v>
      </c>
      <c r="K20" s="71">
        <v>3</v>
      </c>
      <c r="L20" s="76">
        <v>0.1</v>
      </c>
      <c r="M20" s="75"/>
      <c r="N20" s="75"/>
      <c r="O20" s="72"/>
      <c r="P20" s="72"/>
      <c r="Q20" s="72"/>
      <c r="R20" s="71"/>
    </row>
    <row r="21" spans="1:18" ht="12.95" customHeight="1" x14ac:dyDescent="0.2">
      <c r="A21" s="84" t="s">
        <v>395</v>
      </c>
      <c r="B21" s="84" t="s">
        <v>762</v>
      </c>
      <c r="C21" s="58" t="s">
        <v>351</v>
      </c>
      <c r="D21" s="58" t="s">
        <v>1139</v>
      </c>
      <c r="E21" s="80">
        <v>11</v>
      </c>
      <c r="F21" s="81">
        <v>343413.72100000002</v>
      </c>
      <c r="G21" s="63">
        <v>5441830.5530000003</v>
      </c>
      <c r="H21" s="84" t="s">
        <v>371</v>
      </c>
      <c r="I21" s="80">
        <v>1500233.9790399999</v>
      </c>
      <c r="J21" s="80">
        <v>479018.38991999999</v>
      </c>
      <c r="K21" s="71">
        <v>4</v>
      </c>
      <c r="L21" s="76">
        <v>0.12</v>
      </c>
      <c r="M21" s="75"/>
      <c r="N21" s="75"/>
      <c r="O21" s="70"/>
      <c r="P21" s="72"/>
      <c r="Q21" s="71"/>
      <c r="R21" s="71"/>
    </row>
    <row r="22" spans="1:18" ht="12.95" customHeight="1" x14ac:dyDescent="0.2">
      <c r="A22" s="84" t="s">
        <v>395</v>
      </c>
      <c r="B22" s="84" t="s">
        <v>762</v>
      </c>
      <c r="C22" s="58" t="s">
        <v>352</v>
      </c>
      <c r="D22" s="58" t="s">
        <v>822</v>
      </c>
      <c r="E22" s="80">
        <v>11</v>
      </c>
      <c r="F22" s="81">
        <v>343019.79499999998</v>
      </c>
      <c r="G22" s="63">
        <v>5440309.4179999996</v>
      </c>
      <c r="H22" s="84" t="s">
        <v>371</v>
      </c>
      <c r="I22" s="80">
        <v>1500032.3949800001</v>
      </c>
      <c r="J22" s="80">
        <v>477461.53298999998</v>
      </c>
      <c r="K22" s="71">
        <v>3</v>
      </c>
      <c r="L22" s="76">
        <v>0.17</v>
      </c>
      <c r="M22" s="75"/>
      <c r="N22" s="75"/>
      <c r="O22" s="83"/>
      <c r="P22" s="72"/>
      <c r="Q22" s="73"/>
      <c r="R22" s="73"/>
    </row>
    <row r="23" spans="1:18" ht="12.95" customHeight="1" x14ac:dyDescent="0.2">
      <c r="A23" s="84" t="s">
        <v>395</v>
      </c>
      <c r="B23" s="84" t="s">
        <v>762</v>
      </c>
      <c r="C23" s="58" t="s">
        <v>353</v>
      </c>
      <c r="D23" s="58" t="s">
        <v>1140</v>
      </c>
      <c r="E23" s="80">
        <v>11</v>
      </c>
      <c r="F23" s="81">
        <v>343272.82500000001</v>
      </c>
      <c r="G23" s="63">
        <v>5439562.2690000003</v>
      </c>
      <c r="H23" s="84" t="s">
        <v>371</v>
      </c>
      <c r="I23" s="80">
        <v>1500376.95988</v>
      </c>
      <c r="J23" s="80">
        <v>476752.61728000001</v>
      </c>
      <c r="K23" s="71">
        <v>3</v>
      </c>
      <c r="L23" s="76">
        <v>0.15</v>
      </c>
      <c r="M23" s="75"/>
      <c r="N23" s="75"/>
      <c r="O23" s="83"/>
      <c r="P23" s="72"/>
      <c r="Q23" s="73"/>
      <c r="R23" s="73"/>
    </row>
    <row r="24" spans="1:18" ht="12.95" customHeight="1" x14ac:dyDescent="0.2">
      <c r="A24" s="84" t="s">
        <v>395</v>
      </c>
      <c r="B24" s="84" t="s">
        <v>762</v>
      </c>
      <c r="C24" s="58" t="s">
        <v>354</v>
      </c>
      <c r="D24" s="58" t="s">
        <v>1141</v>
      </c>
      <c r="E24" s="80">
        <v>11</v>
      </c>
      <c r="F24" s="81">
        <v>343652.522</v>
      </c>
      <c r="G24" s="63">
        <v>5438072.2740000002</v>
      </c>
      <c r="H24" s="84" t="s">
        <v>371</v>
      </c>
      <c r="I24" s="80">
        <v>1500940.0253900001</v>
      </c>
      <c r="J24" s="80">
        <v>475323.28743000003</v>
      </c>
      <c r="K24" s="71">
        <v>4</v>
      </c>
      <c r="L24" s="76">
        <v>0.03</v>
      </c>
      <c r="M24" s="75"/>
      <c r="N24" s="75"/>
      <c r="O24" s="83"/>
      <c r="P24" s="72"/>
      <c r="Q24" s="72"/>
      <c r="R24" s="71"/>
    </row>
    <row r="25" spans="1:18" ht="12.95" customHeight="1" x14ac:dyDescent="0.2">
      <c r="A25" s="84" t="s">
        <v>395</v>
      </c>
      <c r="B25" s="84" t="s">
        <v>762</v>
      </c>
      <c r="C25" s="58" t="s">
        <v>355</v>
      </c>
      <c r="D25" s="58" t="s">
        <v>1142</v>
      </c>
      <c r="E25" s="80">
        <v>11</v>
      </c>
      <c r="F25" s="81">
        <v>344727.69699999999</v>
      </c>
      <c r="G25" s="63">
        <v>5435726.4850000003</v>
      </c>
      <c r="H25" s="84" t="s">
        <v>371</v>
      </c>
      <c r="I25" s="80">
        <v>1502300.7885700001</v>
      </c>
      <c r="J25" s="80">
        <v>473132.68615000002</v>
      </c>
      <c r="K25" s="71">
        <v>4</v>
      </c>
      <c r="L25" s="76">
        <v>0.04</v>
      </c>
      <c r="M25" s="75"/>
      <c r="N25" s="75"/>
      <c r="O25" s="83"/>
      <c r="P25" s="72"/>
      <c r="Q25" s="72"/>
      <c r="R25" s="71"/>
    </row>
    <row r="26" spans="1:18" ht="12.95" customHeight="1" x14ac:dyDescent="0.2">
      <c r="A26" s="84" t="s">
        <v>395</v>
      </c>
      <c r="B26" s="84" t="s">
        <v>762</v>
      </c>
      <c r="C26" s="58" t="s">
        <v>328</v>
      </c>
      <c r="D26" s="58" t="s">
        <v>809</v>
      </c>
      <c r="E26" s="80">
        <v>11</v>
      </c>
      <c r="F26" s="81">
        <v>349376</v>
      </c>
      <c r="G26" s="63">
        <v>5435115</v>
      </c>
      <c r="H26" s="84" t="s">
        <v>371</v>
      </c>
      <c r="I26" s="80">
        <v>1506999.577</v>
      </c>
      <c r="J26" s="80">
        <v>473106.14110000001</v>
      </c>
      <c r="K26" s="71">
        <v>4</v>
      </c>
      <c r="L26" s="76">
        <v>0.13</v>
      </c>
      <c r="M26" s="75"/>
      <c r="N26" s="75"/>
      <c r="O26" s="72"/>
      <c r="P26" s="72"/>
      <c r="Q26" s="72"/>
      <c r="R26" s="71" t="s">
        <v>1412</v>
      </c>
    </row>
    <row r="27" spans="1:18" ht="12.95" customHeight="1" x14ac:dyDescent="0.2">
      <c r="A27" s="84" t="s">
        <v>395</v>
      </c>
      <c r="B27" s="84" t="s">
        <v>762</v>
      </c>
      <c r="C27" s="58" t="s">
        <v>329</v>
      </c>
      <c r="D27" s="58" t="s">
        <v>809</v>
      </c>
      <c r="E27" s="80">
        <v>11</v>
      </c>
      <c r="F27" s="81">
        <v>349358.92499999999</v>
      </c>
      <c r="G27" s="63">
        <v>5435981.3760000002</v>
      </c>
      <c r="H27" s="84" t="s">
        <v>371</v>
      </c>
      <c r="I27" s="80">
        <v>1506870.07834</v>
      </c>
      <c r="J27" s="80">
        <v>473963.91869999998</v>
      </c>
      <c r="K27" s="71">
        <v>4</v>
      </c>
      <c r="L27" s="76">
        <v>0.06</v>
      </c>
      <c r="M27" s="75"/>
      <c r="N27" s="75"/>
      <c r="O27" s="72"/>
      <c r="P27" s="72"/>
      <c r="Q27" s="72"/>
      <c r="R27" s="71"/>
    </row>
    <row r="28" spans="1:18" ht="12.95" customHeight="1" x14ac:dyDescent="0.2">
      <c r="A28" s="84" t="s">
        <v>395</v>
      </c>
      <c r="B28" s="84" t="s">
        <v>762</v>
      </c>
      <c r="C28" s="58" t="s">
        <v>330</v>
      </c>
      <c r="D28" s="58" t="s">
        <v>1143</v>
      </c>
      <c r="E28" s="80">
        <v>11</v>
      </c>
      <c r="F28" s="81">
        <v>349328.255</v>
      </c>
      <c r="G28" s="63">
        <v>5436777.6299999999</v>
      </c>
      <c r="H28" s="84" t="s">
        <v>371</v>
      </c>
      <c r="I28" s="80">
        <v>1506740.2350000001</v>
      </c>
      <c r="J28" s="80">
        <v>474749.2513</v>
      </c>
      <c r="K28" s="71">
        <v>4</v>
      </c>
      <c r="L28" s="76">
        <v>0.09</v>
      </c>
      <c r="M28" s="75"/>
      <c r="N28" s="75"/>
      <c r="O28" s="72"/>
      <c r="P28" s="72"/>
      <c r="Q28" s="72"/>
      <c r="R28" s="71"/>
    </row>
    <row r="29" spans="1:18" ht="12.95" customHeight="1" x14ac:dyDescent="0.2">
      <c r="A29" s="84" t="s">
        <v>395</v>
      </c>
      <c r="B29" s="84" t="s">
        <v>762</v>
      </c>
      <c r="C29" s="58" t="s">
        <v>331</v>
      </c>
      <c r="D29" s="58" t="s">
        <v>1143</v>
      </c>
      <c r="E29" s="80">
        <v>11</v>
      </c>
      <c r="F29" s="81">
        <v>349522.66</v>
      </c>
      <c r="G29" s="63">
        <v>5437556.5750000002</v>
      </c>
      <c r="H29" s="84" t="s">
        <v>371</v>
      </c>
      <c r="I29" s="80">
        <v>1506836.156</v>
      </c>
      <c r="J29" s="80">
        <v>475545.56579999998</v>
      </c>
      <c r="K29" s="71">
        <v>4</v>
      </c>
      <c r="L29" s="76">
        <v>0.15</v>
      </c>
      <c r="M29" s="75"/>
      <c r="N29" s="75"/>
      <c r="O29" s="72"/>
      <c r="P29" s="72"/>
      <c r="Q29" s="72"/>
      <c r="R29" s="71"/>
    </row>
    <row r="30" spans="1:18" ht="12.95" customHeight="1" x14ac:dyDescent="0.2">
      <c r="A30" s="84" t="s">
        <v>395</v>
      </c>
      <c r="B30" s="84" t="s">
        <v>762</v>
      </c>
      <c r="C30" s="58" t="s">
        <v>356</v>
      </c>
      <c r="D30" s="58" t="s">
        <v>811</v>
      </c>
      <c r="E30" s="80">
        <v>11</v>
      </c>
      <c r="F30" s="81">
        <v>349437.92300000001</v>
      </c>
      <c r="G30" s="63">
        <v>5438390.9460000005</v>
      </c>
      <c r="H30" s="84" t="s">
        <v>371</v>
      </c>
      <c r="I30" s="80">
        <v>1506647.8359999999</v>
      </c>
      <c r="J30" s="80">
        <v>476361.93479999999</v>
      </c>
      <c r="K30" s="71">
        <v>4</v>
      </c>
      <c r="L30" s="76">
        <v>0.12</v>
      </c>
      <c r="M30" s="75"/>
      <c r="N30" s="75"/>
      <c r="O30" s="72"/>
      <c r="P30" s="72"/>
      <c r="Q30" s="72"/>
      <c r="R30" s="71"/>
    </row>
    <row r="31" spans="1:18" ht="12.95" customHeight="1" x14ac:dyDescent="0.2">
      <c r="A31" s="84" t="s">
        <v>395</v>
      </c>
      <c r="B31" s="84" t="s">
        <v>762</v>
      </c>
      <c r="C31" s="58" t="s">
        <v>332</v>
      </c>
      <c r="D31" s="58" t="s">
        <v>811</v>
      </c>
      <c r="E31" s="80">
        <v>11</v>
      </c>
      <c r="F31" s="81">
        <v>349461.91600000003</v>
      </c>
      <c r="G31" s="63">
        <v>5439192.3260000004</v>
      </c>
      <c r="H31" s="84" t="s">
        <v>371</v>
      </c>
      <c r="I31" s="80">
        <v>1506571.65</v>
      </c>
      <c r="J31" s="80">
        <v>477159.20319999999</v>
      </c>
      <c r="K31" s="71">
        <v>4</v>
      </c>
      <c r="L31" s="76">
        <v>0.08</v>
      </c>
      <c r="M31" s="75"/>
      <c r="N31" s="75"/>
      <c r="O31" s="72"/>
      <c r="P31" s="72"/>
      <c r="Q31" s="72"/>
      <c r="R31" s="71"/>
    </row>
    <row r="32" spans="1:18" ht="12.95" customHeight="1" x14ac:dyDescent="0.2">
      <c r="A32" s="84" t="s">
        <v>395</v>
      </c>
      <c r="B32" s="84" t="s">
        <v>762</v>
      </c>
      <c r="C32" s="58" t="s">
        <v>333</v>
      </c>
      <c r="D32" s="58" t="s">
        <v>809</v>
      </c>
      <c r="E32" s="80">
        <v>11</v>
      </c>
      <c r="F32" s="81">
        <v>349931.337</v>
      </c>
      <c r="G32" s="63">
        <v>5434576.7960000001</v>
      </c>
      <c r="H32" s="84" t="s">
        <v>371</v>
      </c>
      <c r="I32" s="80">
        <v>1507614.06281</v>
      </c>
      <c r="J32" s="80">
        <v>472643.39412999997</v>
      </c>
      <c r="K32" s="71">
        <v>3</v>
      </c>
      <c r="L32" s="76">
        <v>0.16</v>
      </c>
      <c r="M32" s="75"/>
      <c r="N32" s="75"/>
      <c r="O32" s="72"/>
      <c r="P32" s="72"/>
      <c r="Q32" s="72"/>
      <c r="R32" s="71" t="s">
        <v>1412</v>
      </c>
    </row>
    <row r="33" spans="1:18" ht="12.95" customHeight="1" x14ac:dyDescent="0.2">
      <c r="A33" s="84" t="s">
        <v>395</v>
      </c>
      <c r="B33" s="84" t="s">
        <v>762</v>
      </c>
      <c r="C33" s="58" t="s">
        <v>335</v>
      </c>
      <c r="D33" s="58"/>
      <c r="E33" s="80">
        <v>11</v>
      </c>
      <c r="F33" s="81">
        <v>352553.446</v>
      </c>
      <c r="G33" s="63">
        <v>5438820.9800000004</v>
      </c>
      <c r="H33" s="84" t="s">
        <v>371</v>
      </c>
      <c r="I33" s="80">
        <v>1509689.3149999999</v>
      </c>
      <c r="J33" s="80">
        <v>477177.58850000001</v>
      </c>
      <c r="K33" s="71">
        <v>3</v>
      </c>
      <c r="L33" s="76">
        <v>0.16</v>
      </c>
      <c r="M33" s="75"/>
      <c r="N33" s="75"/>
      <c r="O33" s="72"/>
      <c r="P33" s="72"/>
      <c r="Q33" s="72"/>
      <c r="R33" s="71"/>
    </row>
    <row r="34" spans="1:18" ht="12.95" customHeight="1" x14ac:dyDescent="0.2">
      <c r="A34" s="84" t="s">
        <v>395</v>
      </c>
      <c r="B34" s="84" t="s">
        <v>762</v>
      </c>
      <c r="C34" s="58" t="s">
        <v>357</v>
      </c>
      <c r="D34" s="58"/>
      <c r="E34" s="80">
        <v>11</v>
      </c>
      <c r="F34" s="81">
        <v>352415.01699999999</v>
      </c>
      <c r="G34" s="63">
        <v>5439626.5829999996</v>
      </c>
      <c r="H34" s="84" t="s">
        <v>371</v>
      </c>
      <c r="I34" s="80">
        <v>1515339.5989999999</v>
      </c>
      <c r="J34" s="80">
        <v>479846.30080000003</v>
      </c>
      <c r="K34" s="71">
        <v>3</v>
      </c>
      <c r="L34" s="76">
        <v>0.35</v>
      </c>
      <c r="M34" s="75"/>
      <c r="N34" s="75"/>
      <c r="O34" s="72"/>
      <c r="P34" s="72"/>
      <c r="Q34" s="72"/>
      <c r="R34" s="71"/>
    </row>
    <row r="35" spans="1:18" ht="12.95" customHeight="1" x14ac:dyDescent="0.2">
      <c r="A35" s="84" t="s">
        <v>395</v>
      </c>
      <c r="B35" s="84" t="s">
        <v>762</v>
      </c>
      <c r="C35" s="58" t="s">
        <v>334</v>
      </c>
      <c r="D35" s="58" t="s">
        <v>813</v>
      </c>
      <c r="E35" s="80">
        <v>11</v>
      </c>
      <c r="F35" s="81">
        <v>352287.217</v>
      </c>
      <c r="G35" s="63">
        <v>5440397.6270000003</v>
      </c>
      <c r="H35" s="84" t="s">
        <v>371</v>
      </c>
      <c r="I35" s="80">
        <v>1509451.20951</v>
      </c>
      <c r="J35" s="80">
        <v>477958.74696000002</v>
      </c>
      <c r="K35" s="71">
        <v>3</v>
      </c>
      <c r="L35" s="76">
        <v>0.22</v>
      </c>
      <c r="M35" s="75"/>
      <c r="N35" s="75"/>
      <c r="O35" s="72"/>
      <c r="P35" s="72"/>
      <c r="Q35" s="72"/>
      <c r="R35" s="71"/>
    </row>
    <row r="36" spans="1:18" ht="12.95" customHeight="1" x14ac:dyDescent="0.2">
      <c r="A36" s="84" t="s">
        <v>395</v>
      </c>
      <c r="B36" s="84" t="s">
        <v>762</v>
      </c>
      <c r="C36" s="58" t="s">
        <v>336</v>
      </c>
      <c r="D36" s="58" t="s">
        <v>1144</v>
      </c>
      <c r="E36" s="80">
        <v>11</v>
      </c>
      <c r="F36" s="81">
        <v>358385.86800000002</v>
      </c>
      <c r="G36" s="63">
        <v>5440787.6030000001</v>
      </c>
      <c r="H36" s="84" t="s">
        <v>371</v>
      </c>
      <c r="I36" s="80">
        <v>1509227.9790000001</v>
      </c>
      <c r="J36" s="80">
        <v>478706.98830000003</v>
      </c>
      <c r="K36" s="71">
        <v>3</v>
      </c>
      <c r="L36" s="76">
        <v>0.11</v>
      </c>
      <c r="M36" s="75"/>
      <c r="N36" s="75"/>
      <c r="O36" s="72"/>
      <c r="P36" s="72"/>
      <c r="Q36" s="72"/>
      <c r="R36" s="71"/>
    </row>
    <row r="37" spans="1:18" ht="12.95" customHeight="1" x14ac:dyDescent="0.2">
      <c r="A37" s="84" t="s">
        <v>395</v>
      </c>
      <c r="B37" s="84" t="s">
        <v>762</v>
      </c>
      <c r="C37" s="58" t="s">
        <v>337</v>
      </c>
      <c r="D37" s="58" t="s">
        <v>1145</v>
      </c>
      <c r="E37" s="80">
        <v>11</v>
      </c>
      <c r="F37" s="81">
        <v>359270.84100000001</v>
      </c>
      <c r="G37" s="63">
        <v>5440657.7570000002</v>
      </c>
      <c r="H37" s="84" t="s">
        <v>371</v>
      </c>
      <c r="I37" s="80">
        <v>1516133.3526699999</v>
      </c>
      <c r="J37" s="80">
        <v>479838.24317999999</v>
      </c>
      <c r="K37" s="71">
        <v>3</v>
      </c>
      <c r="L37" s="76">
        <v>0.15</v>
      </c>
      <c r="M37" s="75"/>
      <c r="N37" s="75"/>
      <c r="O37" s="72"/>
      <c r="P37" s="72"/>
      <c r="Q37" s="72"/>
      <c r="R37" s="71"/>
    </row>
    <row r="38" spans="1:18" ht="12.95" customHeight="1" x14ac:dyDescent="0.2">
      <c r="A38" s="84" t="s">
        <v>395</v>
      </c>
      <c r="B38" s="84" t="s">
        <v>762</v>
      </c>
      <c r="C38" s="58" t="s">
        <v>358</v>
      </c>
      <c r="D38" s="58" t="s">
        <v>1145</v>
      </c>
      <c r="E38" s="80">
        <v>11</v>
      </c>
      <c r="F38" s="81">
        <v>359924.15500000003</v>
      </c>
      <c r="G38" s="63">
        <v>5440949.1009999998</v>
      </c>
      <c r="H38" s="84" t="s">
        <v>371</v>
      </c>
      <c r="I38" s="80">
        <v>1516745.9840599999</v>
      </c>
      <c r="J38" s="80">
        <v>480208.75815000001</v>
      </c>
      <c r="K38" s="71">
        <v>4</v>
      </c>
      <c r="L38" s="76">
        <v>0.09</v>
      </c>
      <c r="M38" s="75"/>
      <c r="N38" s="75"/>
      <c r="O38" s="72"/>
      <c r="P38" s="72"/>
      <c r="Q38" s="72"/>
      <c r="R38" s="71"/>
    </row>
    <row r="39" spans="1:18" ht="12.95" customHeight="1" x14ac:dyDescent="0.2">
      <c r="A39" s="84" t="s">
        <v>395</v>
      </c>
      <c r="B39" s="84" t="s">
        <v>762</v>
      </c>
      <c r="C39" s="58" t="s">
        <v>359</v>
      </c>
      <c r="D39" s="58" t="s">
        <v>1146</v>
      </c>
      <c r="E39" s="80">
        <v>11</v>
      </c>
      <c r="F39" s="81">
        <v>360458.17599999998</v>
      </c>
      <c r="G39" s="63">
        <v>5441520.2719999999</v>
      </c>
      <c r="H39" s="84" t="s">
        <v>371</v>
      </c>
      <c r="I39" s="80">
        <v>1517205.13166</v>
      </c>
      <c r="J39" s="80">
        <v>480841.71289999998</v>
      </c>
      <c r="K39" s="71">
        <v>4</v>
      </c>
      <c r="L39" s="76">
        <v>0.04</v>
      </c>
      <c r="M39" s="75"/>
      <c r="N39" s="75"/>
      <c r="O39" s="72"/>
      <c r="P39" s="72"/>
      <c r="Q39" s="72"/>
      <c r="R39" s="71"/>
    </row>
    <row r="40" spans="1:18" ht="12.95" customHeight="1" x14ac:dyDescent="0.2">
      <c r="A40" s="84" t="s">
        <v>395</v>
      </c>
      <c r="B40" s="84" t="s">
        <v>762</v>
      </c>
      <c r="C40" s="58" t="s">
        <v>360</v>
      </c>
      <c r="D40" s="58" t="s">
        <v>801</v>
      </c>
      <c r="E40" s="80">
        <v>11</v>
      </c>
      <c r="F40" s="81">
        <v>361117.97200000001</v>
      </c>
      <c r="G40" s="63">
        <v>5441490.9230000004</v>
      </c>
      <c r="H40" s="84" t="s">
        <v>371</v>
      </c>
      <c r="I40" s="80">
        <v>1517864.2694900001</v>
      </c>
      <c r="J40" s="80">
        <v>480895.18770000001</v>
      </c>
      <c r="K40" s="71">
        <v>3</v>
      </c>
      <c r="L40" s="76">
        <v>0.15</v>
      </c>
      <c r="M40" s="75"/>
      <c r="N40" s="75"/>
      <c r="O40" s="72"/>
      <c r="P40" s="72"/>
      <c r="Q40" s="72"/>
      <c r="R40" s="71"/>
    </row>
    <row r="41" spans="1:18" ht="12.95" customHeight="1" x14ac:dyDescent="0.2">
      <c r="A41" s="84" t="s">
        <v>395</v>
      </c>
      <c r="B41" s="84" t="s">
        <v>762</v>
      </c>
      <c r="C41" s="58" t="s">
        <v>361</v>
      </c>
      <c r="D41" s="58" t="s">
        <v>801</v>
      </c>
      <c r="E41" s="80">
        <v>11</v>
      </c>
      <c r="F41" s="81">
        <v>361430.815</v>
      </c>
      <c r="G41" s="63">
        <v>5442220.4689999996</v>
      </c>
      <c r="H41" s="84" t="s">
        <v>371</v>
      </c>
      <c r="I41" s="80">
        <v>1518083.8844600001</v>
      </c>
      <c r="J41" s="80">
        <v>481657.45786999998</v>
      </c>
      <c r="K41" s="71">
        <v>3</v>
      </c>
      <c r="L41" s="76">
        <v>0.26</v>
      </c>
      <c r="M41" s="75"/>
      <c r="N41" s="75"/>
      <c r="O41" s="72"/>
      <c r="P41" s="72"/>
      <c r="Q41" s="72"/>
      <c r="R41" s="71"/>
    </row>
    <row r="42" spans="1:18" ht="12.95" customHeight="1" x14ac:dyDescent="0.2">
      <c r="A42" s="84" t="s">
        <v>395</v>
      </c>
      <c r="B42" s="84" t="s">
        <v>762</v>
      </c>
      <c r="C42" s="58" t="s">
        <v>362</v>
      </c>
      <c r="D42" s="58"/>
      <c r="E42" s="80">
        <v>11</v>
      </c>
      <c r="F42" s="81">
        <v>351544.04200000002</v>
      </c>
      <c r="G42" s="63">
        <v>5434205.2149999999</v>
      </c>
      <c r="H42" s="84" t="s">
        <v>371</v>
      </c>
      <c r="I42" s="80">
        <v>1509262.69151</v>
      </c>
      <c r="J42" s="80">
        <v>472476.69225999998</v>
      </c>
      <c r="K42" s="71">
        <v>4</v>
      </c>
      <c r="L42" s="76">
        <v>0.13</v>
      </c>
      <c r="M42" s="75"/>
      <c r="N42" s="75"/>
      <c r="O42" s="72"/>
      <c r="P42" s="72"/>
      <c r="Q42" s="72"/>
      <c r="R42" s="71"/>
    </row>
    <row r="43" spans="1:18" ht="12.95" customHeight="1" x14ac:dyDescent="0.2">
      <c r="A43" s="84" t="s">
        <v>395</v>
      </c>
      <c r="B43" s="84" t="s">
        <v>762</v>
      </c>
      <c r="C43" s="58" t="s">
        <v>338</v>
      </c>
      <c r="D43" s="58" t="s">
        <v>1147</v>
      </c>
      <c r="E43" s="80">
        <v>11</v>
      </c>
      <c r="F43" s="81">
        <v>350990.12400000001</v>
      </c>
      <c r="G43" s="63">
        <v>5433663.4349999996</v>
      </c>
      <c r="H43" s="84" t="s">
        <v>371</v>
      </c>
      <c r="I43" s="80">
        <v>1508779.98273</v>
      </c>
      <c r="J43" s="80">
        <v>471870.51371999999</v>
      </c>
      <c r="K43" s="71">
        <v>3</v>
      </c>
      <c r="L43" s="76">
        <v>0.15</v>
      </c>
      <c r="M43" s="75"/>
      <c r="N43" s="75"/>
      <c r="O43" s="72"/>
      <c r="P43" s="72"/>
      <c r="Q43" s="72"/>
      <c r="R43" s="71"/>
    </row>
    <row r="44" spans="1:18" ht="12.95" customHeight="1" x14ac:dyDescent="0.2">
      <c r="A44" s="84" t="s">
        <v>395</v>
      </c>
      <c r="B44" s="84" t="s">
        <v>762</v>
      </c>
      <c r="C44" s="58" t="s">
        <v>339</v>
      </c>
      <c r="D44" s="58" t="s">
        <v>1147</v>
      </c>
      <c r="E44" s="80">
        <v>11</v>
      </c>
      <c r="F44" s="81">
        <v>350617.30300000001</v>
      </c>
      <c r="G44" s="63">
        <v>5432983.0250000004</v>
      </c>
      <c r="H44" s="84" t="s">
        <v>371</v>
      </c>
      <c r="I44" s="80">
        <v>1508494.4926100001</v>
      </c>
      <c r="J44" s="80">
        <v>471149.58714000002</v>
      </c>
      <c r="K44" s="71">
        <v>3</v>
      </c>
      <c r="L44" s="76">
        <v>0.11</v>
      </c>
      <c r="M44" s="75"/>
      <c r="N44" s="75"/>
      <c r="O44" s="72"/>
      <c r="P44" s="72"/>
      <c r="Q44" s="72"/>
      <c r="R44" s="71"/>
    </row>
    <row r="45" spans="1:18" ht="12.95" customHeight="1" x14ac:dyDescent="0.2">
      <c r="A45" s="84" t="s">
        <v>395</v>
      </c>
      <c r="B45" s="84" t="s">
        <v>762</v>
      </c>
      <c r="C45" s="58" t="s">
        <v>363</v>
      </c>
      <c r="D45" s="58"/>
      <c r="E45" s="80">
        <v>11</v>
      </c>
      <c r="F45" s="81">
        <v>349567.42499999999</v>
      </c>
      <c r="G45" s="63">
        <v>5430274.3020000001</v>
      </c>
      <c r="H45" s="84" t="s">
        <v>371</v>
      </c>
      <c r="I45" s="80">
        <v>1507789.40594</v>
      </c>
      <c r="J45" s="80">
        <v>468333.92443999997</v>
      </c>
      <c r="K45" s="71">
        <v>4</v>
      </c>
      <c r="L45" s="76">
        <v>0.06</v>
      </c>
      <c r="M45" s="75"/>
      <c r="N45" s="75"/>
      <c r="O45" s="72"/>
      <c r="P45" s="72"/>
      <c r="Q45" s="72"/>
      <c r="R45" s="71"/>
    </row>
    <row r="46" spans="1:18" ht="12.95" customHeight="1" x14ac:dyDescent="0.2">
      <c r="A46" s="84" t="s">
        <v>395</v>
      </c>
      <c r="B46" s="84" t="s">
        <v>762</v>
      </c>
      <c r="C46" s="58" t="s">
        <v>364</v>
      </c>
      <c r="D46" s="58"/>
      <c r="E46" s="80">
        <v>11</v>
      </c>
      <c r="F46" s="81">
        <v>348857.71799999999</v>
      </c>
      <c r="G46" s="63">
        <v>5430390.3150000004</v>
      </c>
      <c r="H46" s="84" t="s">
        <v>371</v>
      </c>
      <c r="I46" s="80">
        <v>1507069.78785</v>
      </c>
      <c r="J46" s="80">
        <v>468360.21544</v>
      </c>
      <c r="K46" s="71">
        <v>3</v>
      </c>
      <c r="L46" s="76">
        <v>0.22</v>
      </c>
      <c r="M46" s="75"/>
      <c r="N46" s="75"/>
      <c r="O46" s="72"/>
      <c r="P46" s="72"/>
      <c r="Q46" s="72"/>
      <c r="R46" s="71"/>
    </row>
    <row r="47" spans="1:18" ht="12.95" customHeight="1" x14ac:dyDescent="0.2">
      <c r="A47" s="84" t="s">
        <v>395</v>
      </c>
      <c r="B47" s="84" t="s">
        <v>762</v>
      </c>
      <c r="C47" s="58" t="s">
        <v>340</v>
      </c>
      <c r="D47" s="58" t="s">
        <v>1148</v>
      </c>
      <c r="E47" s="80">
        <v>11</v>
      </c>
      <c r="F47" s="81">
        <v>348159.30200000003</v>
      </c>
      <c r="G47" s="63">
        <v>5430392.0499999998</v>
      </c>
      <c r="H47" s="84" t="s">
        <v>371</v>
      </c>
      <c r="I47" s="80">
        <v>1506375.6498100001</v>
      </c>
      <c r="J47" s="80">
        <v>468274.67203999998</v>
      </c>
      <c r="K47" s="71">
        <v>3</v>
      </c>
      <c r="L47" s="76">
        <v>0.26</v>
      </c>
      <c r="M47" s="75"/>
      <c r="N47" s="75"/>
      <c r="O47" s="72"/>
      <c r="P47" s="72"/>
      <c r="Q47" s="72"/>
      <c r="R47" s="71"/>
    </row>
    <row r="48" spans="1:18" ht="12.95" customHeight="1" x14ac:dyDescent="0.2">
      <c r="A48" s="84" t="s">
        <v>395</v>
      </c>
      <c r="B48" s="84" t="s">
        <v>762</v>
      </c>
      <c r="C48" s="58" t="s">
        <v>341</v>
      </c>
      <c r="D48" s="58" t="s">
        <v>1149</v>
      </c>
      <c r="E48" s="80">
        <v>11</v>
      </c>
      <c r="F48" s="81">
        <v>346642.64</v>
      </c>
      <c r="G48" s="63">
        <v>5430382.0319999997</v>
      </c>
      <c r="H48" s="84" t="s">
        <v>371</v>
      </c>
      <c r="I48" s="80">
        <v>1504869.9993799999</v>
      </c>
      <c r="J48" s="80">
        <v>468075.26919000002</v>
      </c>
      <c r="K48" s="71">
        <v>3</v>
      </c>
      <c r="L48" s="76">
        <v>7.0000000000000007E-2</v>
      </c>
      <c r="M48" s="75"/>
      <c r="N48" s="75"/>
      <c r="O48" s="72"/>
      <c r="P48" s="72"/>
      <c r="Q48" s="72"/>
      <c r="R48" s="71"/>
    </row>
    <row r="49" spans="1:18" ht="12.95" customHeight="1" x14ac:dyDescent="0.2">
      <c r="A49" s="84" t="s">
        <v>395</v>
      </c>
      <c r="B49" s="84" t="s">
        <v>762</v>
      </c>
      <c r="C49" s="58" t="s">
        <v>342</v>
      </c>
      <c r="D49" s="58" t="s">
        <v>1150</v>
      </c>
      <c r="E49" s="80">
        <v>11</v>
      </c>
      <c r="F49" s="81">
        <v>345987.84399999998</v>
      </c>
      <c r="G49" s="63">
        <v>5430285.3839999996</v>
      </c>
      <c r="H49" s="84" t="s">
        <v>371</v>
      </c>
      <c r="I49" s="80">
        <v>1504231.47407</v>
      </c>
      <c r="J49" s="80">
        <v>467897.69663999998</v>
      </c>
      <c r="K49" s="71">
        <v>4</v>
      </c>
      <c r="L49" s="76">
        <v>0.03</v>
      </c>
      <c r="M49" s="75"/>
      <c r="N49" s="75"/>
      <c r="O49" s="72"/>
      <c r="P49" s="72"/>
      <c r="Q49" s="72"/>
      <c r="R49" s="71"/>
    </row>
    <row r="50" spans="1:18" ht="12.95" customHeight="1" x14ac:dyDescent="0.2">
      <c r="A50" s="84" t="s">
        <v>395</v>
      </c>
      <c r="B50" s="84" t="s">
        <v>762</v>
      </c>
      <c r="C50" s="58" t="s">
        <v>365</v>
      </c>
      <c r="D50" s="58" t="s">
        <v>1150</v>
      </c>
      <c r="E50" s="80">
        <v>11</v>
      </c>
      <c r="F50" s="81">
        <v>345358.04599999997</v>
      </c>
      <c r="G50" s="63">
        <v>5430419.642</v>
      </c>
      <c r="H50" s="84" t="s">
        <v>371</v>
      </c>
      <c r="I50" s="80">
        <v>1503588.9848</v>
      </c>
      <c r="J50" s="80">
        <v>467952.08389000001</v>
      </c>
      <c r="K50" s="71">
        <v>4</v>
      </c>
      <c r="L50" s="76">
        <v>0.04</v>
      </c>
      <c r="M50" s="75"/>
      <c r="N50" s="75"/>
      <c r="O50" s="72"/>
      <c r="P50" s="72"/>
      <c r="Q50" s="72"/>
      <c r="R50" s="71"/>
    </row>
    <row r="51" spans="1:18" ht="12.95" customHeight="1" x14ac:dyDescent="0.2">
      <c r="A51" s="84" t="s">
        <v>395</v>
      </c>
      <c r="B51" s="84" t="s">
        <v>762</v>
      </c>
      <c r="C51" s="58" t="s">
        <v>343</v>
      </c>
      <c r="D51" s="58" t="s">
        <v>1150</v>
      </c>
      <c r="E51" s="80">
        <v>11</v>
      </c>
      <c r="F51" s="81">
        <v>344709.01199999999</v>
      </c>
      <c r="G51" s="63">
        <v>5430852.2539999997</v>
      </c>
      <c r="H51" s="84" t="s">
        <v>371</v>
      </c>
      <c r="I51" s="80">
        <v>1502890.1780099999</v>
      </c>
      <c r="J51" s="80">
        <v>468299.74754000001</v>
      </c>
      <c r="K51" s="71">
        <v>3</v>
      </c>
      <c r="L51" s="76">
        <v>0.17</v>
      </c>
      <c r="M51" s="75"/>
      <c r="N51" s="75"/>
      <c r="O51" s="72"/>
      <c r="P51" s="72"/>
      <c r="Q51" s="72"/>
      <c r="R51" s="71"/>
    </row>
    <row r="52" spans="1:18" ht="12.95" customHeight="1" x14ac:dyDescent="0.2">
      <c r="A52" s="84" t="s">
        <v>395</v>
      </c>
      <c r="B52" s="84" t="s">
        <v>762</v>
      </c>
      <c r="C52" s="58" t="s">
        <v>344</v>
      </c>
      <c r="D52" s="58" t="s">
        <v>885</v>
      </c>
      <c r="E52" s="80">
        <v>11</v>
      </c>
      <c r="F52" s="81">
        <v>344012.72700000001</v>
      </c>
      <c r="G52" s="63">
        <v>5430811.2240000004</v>
      </c>
      <c r="H52" s="84" t="s">
        <v>371</v>
      </c>
      <c r="I52" s="80">
        <v>1502203.4990699999</v>
      </c>
      <c r="J52" s="80">
        <v>468172.12874999997</v>
      </c>
      <c r="K52" s="71">
        <v>3</v>
      </c>
      <c r="L52" s="76">
        <v>0.11</v>
      </c>
      <c r="M52" s="75"/>
      <c r="N52" s="75"/>
      <c r="O52" s="72"/>
      <c r="P52" s="72"/>
      <c r="Q52" s="72"/>
      <c r="R52" s="71"/>
    </row>
    <row r="53" spans="1:18" ht="12.95" customHeight="1" x14ac:dyDescent="0.2">
      <c r="A53" s="84" t="s">
        <v>395</v>
      </c>
      <c r="B53" s="84" t="s">
        <v>762</v>
      </c>
      <c r="C53" s="58" t="s">
        <v>345</v>
      </c>
      <c r="D53" s="58" t="s">
        <v>885</v>
      </c>
      <c r="E53" s="80">
        <v>11</v>
      </c>
      <c r="F53" s="81">
        <v>343643.29100000003</v>
      </c>
      <c r="G53" s="63">
        <v>5431300.3880000003</v>
      </c>
      <c r="H53" s="84" t="s">
        <v>371</v>
      </c>
      <c r="I53" s="80">
        <v>1501775.4441</v>
      </c>
      <c r="J53" s="80">
        <v>468610.76483</v>
      </c>
      <c r="K53" s="71">
        <v>3</v>
      </c>
      <c r="L53" s="76">
        <v>7.0000000000000007E-2</v>
      </c>
      <c r="M53" s="75"/>
      <c r="N53" s="75"/>
      <c r="O53" s="72"/>
      <c r="P53" s="72"/>
      <c r="Q53" s="72"/>
      <c r="R53" s="71"/>
    </row>
    <row r="54" spans="1:18" ht="12.95" customHeight="1" x14ac:dyDescent="0.2">
      <c r="A54" s="84" t="s">
        <v>395</v>
      </c>
      <c r="B54" s="84" t="s">
        <v>762</v>
      </c>
      <c r="C54" s="58" t="s">
        <v>366</v>
      </c>
      <c r="D54" s="58" t="s">
        <v>885</v>
      </c>
      <c r="E54" s="80">
        <v>11</v>
      </c>
      <c r="F54" s="81">
        <v>343278.42700000003</v>
      </c>
      <c r="G54" s="63">
        <v>5431956.6239999998</v>
      </c>
      <c r="H54" s="84" t="s">
        <v>371</v>
      </c>
      <c r="I54" s="80">
        <v>1501331.10051</v>
      </c>
      <c r="J54" s="80">
        <v>469215.54855000001</v>
      </c>
      <c r="K54" s="71">
        <v>4</v>
      </c>
      <c r="L54" s="76">
        <v>0.03</v>
      </c>
      <c r="M54" s="75"/>
      <c r="N54" s="75"/>
      <c r="O54" s="72"/>
      <c r="P54" s="72"/>
      <c r="Q54" s="72"/>
      <c r="R54" s="71"/>
    </row>
    <row r="55" spans="1:18" ht="12.95" customHeight="1" x14ac:dyDescent="0.2">
      <c r="A55" s="84" t="s">
        <v>395</v>
      </c>
      <c r="B55" s="84" t="s">
        <v>762</v>
      </c>
      <c r="C55" s="58" t="s">
        <v>367</v>
      </c>
      <c r="D55" s="58" t="s">
        <v>1151</v>
      </c>
      <c r="E55" s="80">
        <v>11</v>
      </c>
      <c r="F55" s="81">
        <v>343472.84299999999</v>
      </c>
      <c r="G55" s="63">
        <v>5432695.7989999996</v>
      </c>
      <c r="H55" s="84" t="s">
        <v>371</v>
      </c>
      <c r="I55" s="80">
        <v>1501432.0802199999</v>
      </c>
      <c r="J55" s="80">
        <v>469972.37491000001</v>
      </c>
      <c r="K55" s="71">
        <v>4</v>
      </c>
      <c r="L55" s="76">
        <v>0.09</v>
      </c>
      <c r="M55" s="75"/>
      <c r="N55" s="75"/>
      <c r="O55" s="72"/>
      <c r="P55" s="72"/>
      <c r="Q55" s="72"/>
      <c r="R55" s="71"/>
    </row>
    <row r="56" spans="1:18" ht="12.95" customHeight="1" x14ac:dyDescent="0.2">
      <c r="A56" s="84" t="s">
        <v>395</v>
      </c>
      <c r="B56" s="84" t="s">
        <v>762</v>
      </c>
      <c r="C56" s="58" t="s">
        <v>346</v>
      </c>
      <c r="D56" s="58" t="s">
        <v>1152</v>
      </c>
      <c r="E56" s="80">
        <v>11</v>
      </c>
      <c r="F56" s="81">
        <v>342918.43800000002</v>
      </c>
      <c r="G56" s="63">
        <v>5433196.3449999997</v>
      </c>
      <c r="H56" s="84" t="s">
        <v>371</v>
      </c>
      <c r="I56" s="80">
        <v>1500818.84372</v>
      </c>
      <c r="J56" s="80">
        <v>470399.20444</v>
      </c>
      <c r="K56" s="71">
        <v>4</v>
      </c>
      <c r="L56" s="76">
        <v>7.0000000000000007E-2</v>
      </c>
      <c r="M56" s="75"/>
      <c r="N56" s="75"/>
      <c r="O56" s="72"/>
      <c r="P56" s="72"/>
      <c r="Q56" s="72"/>
      <c r="R56" s="71"/>
    </row>
    <row r="57" spans="1:18" ht="12.95" customHeight="1" x14ac:dyDescent="0.2">
      <c r="A57" s="84" t="s">
        <v>395</v>
      </c>
      <c r="B57" s="84" t="s">
        <v>762</v>
      </c>
      <c r="C57" s="58" t="s">
        <v>347</v>
      </c>
      <c r="D57" s="58"/>
      <c r="E57" s="80">
        <v>11</v>
      </c>
      <c r="F57" s="81">
        <v>342290</v>
      </c>
      <c r="G57" s="63">
        <v>5433133</v>
      </c>
      <c r="H57" s="84" t="s">
        <v>371</v>
      </c>
      <c r="I57" s="80">
        <v>1500202.6189999999</v>
      </c>
      <c r="J57" s="80">
        <v>470257.4558</v>
      </c>
      <c r="K57" s="71">
        <v>4</v>
      </c>
      <c r="L57" s="76">
        <v>0.06</v>
      </c>
      <c r="M57" s="75"/>
      <c r="N57" s="75"/>
      <c r="O57" s="72"/>
      <c r="P57" s="72"/>
      <c r="Q57" s="72"/>
      <c r="R57" s="71"/>
    </row>
    <row r="58" spans="1:18" ht="12.95" customHeight="1" x14ac:dyDescent="0.2">
      <c r="A58" s="84" t="s">
        <v>395</v>
      </c>
      <c r="B58" s="84" t="s">
        <v>762</v>
      </c>
      <c r="C58" s="58" t="s">
        <v>368</v>
      </c>
      <c r="D58" s="58" t="s">
        <v>1153</v>
      </c>
      <c r="E58" s="80">
        <v>11</v>
      </c>
      <c r="F58" s="81">
        <v>337246.45</v>
      </c>
      <c r="G58" s="63">
        <v>5433633.8729999997</v>
      </c>
      <c r="H58" s="84" t="s">
        <v>371</v>
      </c>
      <c r="I58" s="80">
        <v>1495129.1125700001</v>
      </c>
      <c r="J58" s="80">
        <v>470124.74608000001</v>
      </c>
      <c r="K58" s="71">
        <v>3</v>
      </c>
      <c r="L58" s="76">
        <v>0.14000000000000001</v>
      </c>
      <c r="M58" s="75"/>
      <c r="N58" s="75"/>
      <c r="O58" s="72"/>
      <c r="P58" s="72"/>
      <c r="Q58" s="72"/>
      <c r="R58" s="71"/>
    </row>
    <row r="59" spans="1:18" ht="12.95" customHeight="1" x14ac:dyDescent="0.2">
      <c r="A59" s="84" t="s">
        <v>395</v>
      </c>
      <c r="B59" s="84" t="s">
        <v>762</v>
      </c>
      <c r="C59" s="58" t="s">
        <v>348</v>
      </c>
      <c r="D59" s="58" t="s">
        <v>1154</v>
      </c>
      <c r="E59" s="80">
        <v>11</v>
      </c>
      <c r="F59" s="81">
        <v>336466.68300000002</v>
      </c>
      <c r="G59" s="63">
        <v>5434430.7989999996</v>
      </c>
      <c r="H59" s="84" t="s">
        <v>371</v>
      </c>
      <c r="I59" s="80">
        <v>1494255.0957299999</v>
      </c>
      <c r="J59" s="80">
        <v>470817.22078999999</v>
      </c>
      <c r="K59" s="71">
        <v>4</v>
      </c>
      <c r="L59" s="76">
        <v>0.05</v>
      </c>
      <c r="M59" s="75"/>
      <c r="N59" s="75"/>
      <c r="O59" s="72"/>
      <c r="P59" s="72"/>
      <c r="Q59" s="72"/>
      <c r="R59" s="71"/>
    </row>
    <row r="60" spans="1:18" ht="12.95" customHeight="1" x14ac:dyDescent="0.2">
      <c r="A60" s="84" t="s">
        <v>395</v>
      </c>
      <c r="B60" s="84" t="s">
        <v>762</v>
      </c>
      <c r="C60" s="58" t="s">
        <v>369</v>
      </c>
      <c r="D60" s="58" t="s">
        <v>1155</v>
      </c>
      <c r="E60" s="80">
        <v>11</v>
      </c>
      <c r="F60" s="81">
        <v>336387.179</v>
      </c>
      <c r="G60" s="63">
        <v>5435188.3509999998</v>
      </c>
      <c r="H60" s="84" t="s">
        <v>371</v>
      </c>
      <c r="I60" s="80">
        <v>1494081.69805</v>
      </c>
      <c r="J60" s="80">
        <v>471558.06806000002</v>
      </c>
      <c r="K60" s="71">
        <v>4</v>
      </c>
      <c r="L60" s="76">
        <v>0.14000000000000001</v>
      </c>
      <c r="M60" s="75"/>
      <c r="N60" s="75"/>
      <c r="O60" s="72"/>
      <c r="P60" s="72"/>
      <c r="Q60" s="72"/>
      <c r="R60" s="71"/>
    </row>
    <row r="61" spans="1:18" ht="12.95" customHeight="1" x14ac:dyDescent="0.2">
      <c r="A61" s="84" t="s">
        <v>395</v>
      </c>
      <c r="B61" s="84" t="s">
        <v>762</v>
      </c>
      <c r="C61" s="58" t="s">
        <v>349</v>
      </c>
      <c r="D61" s="58" t="s">
        <v>1154</v>
      </c>
      <c r="E61" s="80">
        <v>11</v>
      </c>
      <c r="F61" s="81">
        <v>335866.18</v>
      </c>
      <c r="G61" s="63">
        <v>5433110.6529999999</v>
      </c>
      <c r="H61" s="84" t="s">
        <v>371</v>
      </c>
      <c r="I61" s="80">
        <v>1493823.0127999999</v>
      </c>
      <c r="J61" s="80">
        <v>469433.98116000002</v>
      </c>
      <c r="K61" s="71">
        <v>3</v>
      </c>
      <c r="L61" s="76">
        <v>0.15</v>
      </c>
      <c r="M61" s="75"/>
      <c r="N61" s="75"/>
      <c r="O61" s="72"/>
      <c r="P61" s="72"/>
      <c r="Q61" s="72"/>
      <c r="R61" s="71"/>
    </row>
    <row r="62" spans="1:18" ht="12.95" customHeight="1" x14ac:dyDescent="0.2">
      <c r="A62" s="84" t="s">
        <v>395</v>
      </c>
      <c r="B62" s="84" t="s">
        <v>762</v>
      </c>
      <c r="C62" s="58" t="s">
        <v>370</v>
      </c>
      <c r="D62" s="58" t="s">
        <v>1156</v>
      </c>
      <c r="E62" s="80">
        <v>11</v>
      </c>
      <c r="F62" s="81">
        <v>335067.60700000002</v>
      </c>
      <c r="G62" s="63">
        <v>5433134.9740000004</v>
      </c>
      <c r="H62" s="84" t="s">
        <v>371</v>
      </c>
      <c r="I62" s="80">
        <v>1493026.5954</v>
      </c>
      <c r="J62" s="80">
        <v>469358.44503</v>
      </c>
      <c r="K62" s="71">
        <v>4</v>
      </c>
      <c r="L62" s="76">
        <v>0.03</v>
      </c>
      <c r="M62" s="75"/>
      <c r="N62" s="75"/>
      <c r="O62" s="72"/>
      <c r="P62" s="72"/>
      <c r="Q62" s="72"/>
      <c r="R62" s="71"/>
    </row>
    <row r="63" spans="1:18" ht="12.95" customHeight="1" x14ac:dyDescent="0.2">
      <c r="A63" s="84" t="s">
        <v>395</v>
      </c>
      <c r="B63" s="84" t="s">
        <v>762</v>
      </c>
      <c r="C63" s="58" t="s">
        <v>374</v>
      </c>
      <c r="D63" s="58" t="s">
        <v>1157</v>
      </c>
      <c r="E63" s="80">
        <v>11</v>
      </c>
      <c r="F63" s="81">
        <v>335839.02500000002</v>
      </c>
      <c r="G63" s="63">
        <v>5432259.273</v>
      </c>
      <c r="H63" s="84" t="s">
        <v>371</v>
      </c>
      <c r="I63" s="80">
        <v>1493902.12482</v>
      </c>
      <c r="J63" s="80">
        <v>468586.85905999999</v>
      </c>
      <c r="K63" s="71">
        <v>3</v>
      </c>
      <c r="L63" s="76">
        <v>0.06</v>
      </c>
      <c r="M63" s="75"/>
      <c r="N63" s="75"/>
      <c r="O63" s="72"/>
      <c r="P63" s="72"/>
      <c r="Q63" s="72"/>
      <c r="R63" s="71"/>
    </row>
    <row r="64" spans="1:18" ht="12.95" customHeight="1" x14ac:dyDescent="0.2">
      <c r="A64" s="84" t="s">
        <v>395</v>
      </c>
      <c r="B64" s="84" t="s">
        <v>762</v>
      </c>
      <c r="C64" s="58" t="s">
        <v>375</v>
      </c>
      <c r="D64" s="58" t="s">
        <v>1157</v>
      </c>
      <c r="E64" s="80">
        <v>11</v>
      </c>
      <c r="F64" s="81">
        <v>335819.837</v>
      </c>
      <c r="G64" s="63">
        <v>5431459.1979999999</v>
      </c>
      <c r="H64" s="84" t="s">
        <v>371</v>
      </c>
      <c r="I64" s="80">
        <v>1493982.75734</v>
      </c>
      <c r="J64" s="80">
        <v>467791.58305999998</v>
      </c>
      <c r="K64" s="71">
        <v>4</v>
      </c>
      <c r="L64" s="76">
        <v>0.04</v>
      </c>
      <c r="M64" s="75"/>
      <c r="N64" s="75"/>
      <c r="O64" s="72"/>
      <c r="P64" s="72"/>
      <c r="Q64" s="72"/>
      <c r="R64" s="71"/>
    </row>
    <row r="65" spans="1:18" ht="12.95" customHeight="1" x14ac:dyDescent="0.2">
      <c r="A65" s="84" t="s">
        <v>395</v>
      </c>
      <c r="B65" s="84" t="s">
        <v>762</v>
      </c>
      <c r="C65" s="58" t="s">
        <v>178</v>
      </c>
      <c r="D65" s="58" t="s">
        <v>1158</v>
      </c>
      <c r="E65" s="80">
        <v>11</v>
      </c>
      <c r="F65" s="81">
        <v>334933.56099999999</v>
      </c>
      <c r="G65" s="63">
        <v>5431430.5049999999</v>
      </c>
      <c r="H65" s="82"/>
      <c r="I65" s="80">
        <v>1493105.7923300001</v>
      </c>
      <c r="J65" s="80">
        <v>467652.57182999997</v>
      </c>
      <c r="K65" s="71">
        <v>3</v>
      </c>
      <c r="L65" s="76">
        <v>0.18</v>
      </c>
      <c r="M65" s="75"/>
      <c r="N65" s="75"/>
      <c r="O65" s="72"/>
      <c r="P65" s="72"/>
      <c r="Q65" s="72"/>
      <c r="R65" s="71"/>
    </row>
    <row r="66" spans="1:18" ht="12.95" customHeight="1" x14ac:dyDescent="0.2">
      <c r="A66" s="84" t="s">
        <v>395</v>
      </c>
      <c r="B66" s="84" t="s">
        <v>762</v>
      </c>
      <c r="C66" s="58" t="s">
        <v>179</v>
      </c>
      <c r="D66" s="58" t="s">
        <v>1159</v>
      </c>
      <c r="E66" s="80">
        <v>11</v>
      </c>
      <c r="F66" s="81">
        <v>333224.13500000001</v>
      </c>
      <c r="G66" s="63">
        <v>5432377.7359999996</v>
      </c>
      <c r="H66" s="82"/>
      <c r="I66" s="80">
        <v>1491289.4336000001</v>
      </c>
      <c r="J66" s="80">
        <v>468378.03409999999</v>
      </c>
      <c r="K66" s="71">
        <v>4</v>
      </c>
      <c r="L66" s="76">
        <v>0.06</v>
      </c>
      <c r="M66" s="75"/>
      <c r="N66" s="75"/>
      <c r="O66" s="72"/>
      <c r="P66" s="72"/>
      <c r="Q66" s="72"/>
      <c r="R66" s="71"/>
    </row>
    <row r="67" spans="1:18" ht="12.95" customHeight="1" x14ac:dyDescent="0.2">
      <c r="A67" s="84" t="s">
        <v>395</v>
      </c>
      <c r="B67" s="84" t="s">
        <v>762</v>
      </c>
      <c r="C67" s="58" t="s">
        <v>180</v>
      </c>
      <c r="D67" s="58" t="s">
        <v>1160</v>
      </c>
      <c r="E67" s="80">
        <v>11</v>
      </c>
      <c r="F67" s="81">
        <v>331535.86499999999</v>
      </c>
      <c r="G67" s="63">
        <v>5431298.7699999996</v>
      </c>
      <c r="H67" s="82"/>
      <c r="I67" s="80">
        <v>1489746.5078400001</v>
      </c>
      <c r="J67" s="80">
        <v>467098.21091999998</v>
      </c>
      <c r="K67" s="71">
        <v>4</v>
      </c>
      <c r="L67" s="76">
        <v>0.03</v>
      </c>
      <c r="M67" s="75"/>
      <c r="N67" s="75"/>
      <c r="O67" s="72"/>
      <c r="P67" s="72"/>
      <c r="Q67" s="72"/>
      <c r="R67" s="71"/>
    </row>
    <row r="68" spans="1:18" ht="12.95" customHeight="1" x14ac:dyDescent="0.2">
      <c r="A68" s="84" t="s">
        <v>395</v>
      </c>
      <c r="B68" s="84" t="s">
        <v>762</v>
      </c>
      <c r="C68" s="58" t="s">
        <v>181</v>
      </c>
      <c r="D68" s="58" t="s">
        <v>1160</v>
      </c>
      <c r="E68" s="80">
        <v>11</v>
      </c>
      <c r="F68" s="81">
        <v>330518.91100000002</v>
      </c>
      <c r="G68" s="63">
        <v>5430526.602</v>
      </c>
      <c r="H68" s="82"/>
      <c r="I68" s="80">
        <v>1488832.30382</v>
      </c>
      <c r="J68" s="80">
        <v>466206.18725000002</v>
      </c>
      <c r="K68" s="71">
        <v>4</v>
      </c>
      <c r="L68" s="76">
        <v>0.04</v>
      </c>
      <c r="M68" s="75"/>
      <c r="N68" s="75"/>
      <c r="O68" s="72"/>
      <c r="P68" s="72"/>
      <c r="Q68" s="72"/>
      <c r="R68" s="71"/>
    </row>
    <row r="69" spans="1:18" ht="12.95" customHeight="1" x14ac:dyDescent="0.2">
      <c r="A69" s="84" t="s">
        <v>395</v>
      </c>
      <c r="B69" s="84" t="s">
        <v>762</v>
      </c>
      <c r="C69" s="58" t="s">
        <v>182</v>
      </c>
      <c r="D69" s="58" t="s">
        <v>1161</v>
      </c>
      <c r="E69" s="80">
        <v>11</v>
      </c>
      <c r="F69" s="81">
        <v>329790.005</v>
      </c>
      <c r="G69" s="63">
        <v>5430758.7189999996</v>
      </c>
      <c r="H69" s="82"/>
      <c r="I69" s="80">
        <v>1488079.2113000001</v>
      </c>
      <c r="J69" s="80">
        <v>466345.32319999998</v>
      </c>
      <c r="K69" s="71">
        <v>4</v>
      </c>
      <c r="L69" s="76">
        <v>0.1</v>
      </c>
      <c r="M69" s="75"/>
      <c r="N69" s="75"/>
      <c r="O69" s="72"/>
      <c r="P69" s="72"/>
      <c r="Q69" s="72"/>
      <c r="R69" s="71"/>
    </row>
    <row r="70" spans="1:18" ht="12.95" customHeight="1" x14ac:dyDescent="0.2">
      <c r="A70" s="84" t="s">
        <v>395</v>
      </c>
      <c r="B70" s="84" t="s">
        <v>762</v>
      </c>
      <c r="C70" s="58" t="s">
        <v>183</v>
      </c>
      <c r="D70" s="58" t="s">
        <v>1161</v>
      </c>
      <c r="E70" s="80">
        <v>11</v>
      </c>
      <c r="F70" s="81">
        <v>329086.87400000001</v>
      </c>
      <c r="G70" s="63">
        <v>5430947.1449999996</v>
      </c>
      <c r="H70" s="82"/>
      <c r="I70" s="80">
        <v>1487357.1718299999</v>
      </c>
      <c r="J70" s="80">
        <v>466444.38170000003</v>
      </c>
      <c r="K70" s="71">
        <v>4</v>
      </c>
      <c r="L70" s="76">
        <v>0.09</v>
      </c>
      <c r="M70" s="75"/>
      <c r="N70" s="75"/>
      <c r="O70" s="72"/>
      <c r="P70" s="72"/>
      <c r="Q70" s="72"/>
      <c r="R70" s="71"/>
    </row>
    <row r="71" spans="1:18" ht="12.95" customHeight="1" x14ac:dyDescent="0.2">
      <c r="A71" s="84" t="s">
        <v>395</v>
      </c>
      <c r="B71" s="84" t="s">
        <v>762</v>
      </c>
      <c r="C71" s="58" t="s">
        <v>325</v>
      </c>
      <c r="D71" s="58" t="s">
        <v>1162</v>
      </c>
      <c r="E71" s="80">
        <v>11</v>
      </c>
      <c r="F71" s="81">
        <v>328489.59600000002</v>
      </c>
      <c r="G71" s="63">
        <v>5431577.0489999996</v>
      </c>
      <c r="H71" s="82"/>
      <c r="I71" s="80">
        <v>1486685.3354199999</v>
      </c>
      <c r="J71" s="80">
        <v>466994.14077</v>
      </c>
      <c r="K71" s="71">
        <v>4</v>
      </c>
      <c r="L71" s="76">
        <v>0.06</v>
      </c>
      <c r="M71" s="75"/>
      <c r="N71" s="75"/>
      <c r="O71" s="72"/>
      <c r="P71" s="72"/>
      <c r="Q71" s="72"/>
      <c r="R71" s="71"/>
    </row>
    <row r="72" spans="1:18" ht="12.95" customHeight="1" x14ac:dyDescent="0.2">
      <c r="A72" s="84" t="s">
        <v>395</v>
      </c>
      <c r="B72" s="84" t="s">
        <v>762</v>
      </c>
      <c r="C72" s="58" t="s">
        <v>184</v>
      </c>
      <c r="D72" s="58" t="s">
        <v>1163</v>
      </c>
      <c r="E72" s="80">
        <v>11</v>
      </c>
      <c r="F72" s="81">
        <v>327927.25199999998</v>
      </c>
      <c r="G72" s="63">
        <v>5432391.2769999998</v>
      </c>
      <c r="H72" s="82"/>
      <c r="I72" s="80">
        <v>1486025.26398</v>
      </c>
      <c r="J72" s="80">
        <v>467730.92496999999</v>
      </c>
      <c r="K72" s="71">
        <v>4</v>
      </c>
      <c r="L72" s="76">
        <v>0.03</v>
      </c>
      <c r="M72" s="75"/>
      <c r="N72" s="75"/>
      <c r="O72" s="72"/>
      <c r="P72" s="72"/>
      <c r="Q72" s="72"/>
      <c r="R72" s="71"/>
    </row>
    <row r="73" spans="1:18" ht="12.95" customHeight="1" x14ac:dyDescent="0.2">
      <c r="A73" s="84" t="s">
        <v>395</v>
      </c>
      <c r="B73" s="84" t="s">
        <v>762</v>
      </c>
      <c r="C73" s="58" t="s">
        <v>372</v>
      </c>
      <c r="D73" s="58" t="s">
        <v>1163</v>
      </c>
      <c r="E73" s="80">
        <v>11</v>
      </c>
      <c r="F73" s="81">
        <v>327719.19699999999</v>
      </c>
      <c r="G73" s="63">
        <v>5433479.3090000004</v>
      </c>
      <c r="H73" s="82"/>
      <c r="I73" s="80">
        <v>1485683.09531</v>
      </c>
      <c r="J73" s="80">
        <v>468783.22558999999</v>
      </c>
      <c r="K73" s="71">
        <v>4</v>
      </c>
      <c r="L73" s="76">
        <v>0.05</v>
      </c>
      <c r="M73" s="75"/>
      <c r="N73" s="75"/>
      <c r="O73" s="72"/>
      <c r="P73" s="72"/>
      <c r="Q73" s="72"/>
      <c r="R73" s="71"/>
    </row>
    <row r="74" spans="1:18" ht="12.95" customHeight="1" x14ac:dyDescent="0.2">
      <c r="A74" s="84" t="s">
        <v>395</v>
      </c>
      <c r="B74" s="84" t="s">
        <v>762</v>
      </c>
      <c r="C74" s="58" t="s">
        <v>373</v>
      </c>
      <c r="D74" s="58" t="s">
        <v>1162</v>
      </c>
      <c r="E74" s="80">
        <v>11</v>
      </c>
      <c r="F74" s="81">
        <v>327577.58799999999</v>
      </c>
      <c r="G74" s="63">
        <v>5431553.8909999998</v>
      </c>
      <c r="H74" s="82"/>
      <c r="I74" s="80">
        <v>1485782.1281099999</v>
      </c>
      <c r="J74" s="80">
        <v>466857.49644999998</v>
      </c>
      <c r="K74" s="71">
        <v>4</v>
      </c>
      <c r="L74" s="76">
        <v>0.03</v>
      </c>
      <c r="M74" s="75"/>
      <c r="N74" s="75"/>
      <c r="O74" s="72"/>
      <c r="P74" s="72"/>
      <c r="Q74" s="72"/>
      <c r="R74" s="71"/>
    </row>
    <row r="75" spans="1:18" ht="12.95" customHeight="1" x14ac:dyDescent="0.2">
      <c r="A75" s="84" t="s">
        <v>161</v>
      </c>
      <c r="B75" s="84" t="s">
        <v>762</v>
      </c>
      <c r="C75" s="58" t="s">
        <v>187</v>
      </c>
      <c r="D75" s="58" t="s">
        <v>1164</v>
      </c>
      <c r="E75" s="80">
        <v>10</v>
      </c>
      <c r="F75" s="81">
        <v>670895.65099999995</v>
      </c>
      <c r="G75" s="63">
        <v>5521250.6129999999</v>
      </c>
      <c r="H75" s="82"/>
      <c r="I75" s="80">
        <v>1386576.05898</v>
      </c>
      <c r="J75" s="80">
        <v>548375.28468000004</v>
      </c>
      <c r="K75" s="71">
        <v>4</v>
      </c>
      <c r="L75" s="76">
        <v>0.05</v>
      </c>
      <c r="M75" s="75"/>
      <c r="N75" s="75"/>
      <c r="O75" s="72"/>
      <c r="P75" s="72"/>
      <c r="Q75" s="72"/>
      <c r="R75" s="71"/>
    </row>
    <row r="76" spans="1:18" ht="12.95" customHeight="1" x14ac:dyDescent="0.2">
      <c r="A76" s="84" t="s">
        <v>161</v>
      </c>
      <c r="B76" s="84" t="s">
        <v>762</v>
      </c>
      <c r="C76" s="58" t="s">
        <v>188</v>
      </c>
      <c r="D76" s="58" t="s">
        <v>1165</v>
      </c>
      <c r="E76" s="80">
        <v>10</v>
      </c>
      <c r="F76" s="81">
        <v>670877.63899999997</v>
      </c>
      <c r="G76" s="63">
        <v>5520451.0089999996</v>
      </c>
      <c r="H76" s="82"/>
      <c r="I76" s="80">
        <v>1386593.4153100001</v>
      </c>
      <c r="J76" s="80">
        <v>547575.80755999999</v>
      </c>
      <c r="K76" s="71">
        <v>4</v>
      </c>
      <c r="L76" s="76">
        <v>0.06</v>
      </c>
      <c r="M76" s="75"/>
      <c r="N76" s="75"/>
      <c r="O76" s="72"/>
      <c r="P76" s="72"/>
      <c r="Q76" s="72"/>
      <c r="R76" s="71"/>
    </row>
    <row r="77" spans="1:18" ht="12.95" customHeight="1" x14ac:dyDescent="0.2">
      <c r="A77" s="84" t="s">
        <v>161</v>
      </c>
      <c r="B77" s="84" t="s">
        <v>762</v>
      </c>
      <c r="C77" s="58" t="s">
        <v>189</v>
      </c>
      <c r="D77" s="58" t="s">
        <v>1165</v>
      </c>
      <c r="E77" s="80">
        <v>10</v>
      </c>
      <c r="F77" s="81">
        <v>670770.32700000005</v>
      </c>
      <c r="G77" s="63">
        <v>5519676.2910000002</v>
      </c>
      <c r="H77" s="82"/>
      <c r="I77" s="80">
        <v>1386520.4350699999</v>
      </c>
      <c r="J77" s="80">
        <v>546797.24205999996</v>
      </c>
      <c r="K77" s="71">
        <v>4</v>
      </c>
      <c r="L77" s="76">
        <v>0.1</v>
      </c>
      <c r="M77" s="75"/>
      <c r="N77" s="75"/>
      <c r="O77" s="72"/>
      <c r="P77" s="72"/>
      <c r="Q77" s="72"/>
      <c r="R77" s="71"/>
    </row>
    <row r="78" spans="1:18" ht="12.95" customHeight="1" x14ac:dyDescent="0.2">
      <c r="A78" s="84" t="s">
        <v>161</v>
      </c>
      <c r="B78" s="84" t="s">
        <v>762</v>
      </c>
      <c r="C78" s="58" t="s">
        <v>190</v>
      </c>
      <c r="D78" s="58" t="s">
        <v>1165</v>
      </c>
      <c r="E78" s="80">
        <v>10</v>
      </c>
      <c r="F78" s="81">
        <v>670421.45400000003</v>
      </c>
      <c r="G78" s="63">
        <v>5518957.8909999998</v>
      </c>
      <c r="H78" s="82"/>
      <c r="I78" s="80">
        <v>1386203.5720899999</v>
      </c>
      <c r="J78" s="80">
        <v>546064.24031000002</v>
      </c>
      <c r="K78" s="71">
        <v>4</v>
      </c>
      <c r="L78" s="76">
        <v>0.09</v>
      </c>
      <c r="M78" s="75"/>
      <c r="N78" s="75"/>
      <c r="O78" s="72"/>
      <c r="P78" s="72"/>
      <c r="Q78" s="72"/>
      <c r="R78" s="71"/>
    </row>
    <row r="79" spans="1:18" ht="12.95" customHeight="1" x14ac:dyDescent="0.2">
      <c r="A79" s="84" t="s">
        <v>161</v>
      </c>
      <c r="B79" s="84" t="s">
        <v>762</v>
      </c>
      <c r="C79" s="58" t="s">
        <v>191</v>
      </c>
      <c r="D79" s="58" t="s">
        <v>1166</v>
      </c>
      <c r="E79" s="80">
        <v>10</v>
      </c>
      <c r="F79" s="81">
        <v>669931.15899999999</v>
      </c>
      <c r="G79" s="63">
        <v>5518334.8190000001</v>
      </c>
      <c r="H79" s="82"/>
      <c r="I79" s="80">
        <v>1385741.16497</v>
      </c>
      <c r="J79" s="80">
        <v>545420.19791999995</v>
      </c>
      <c r="K79" s="71">
        <v>4</v>
      </c>
      <c r="L79" s="76">
        <v>0.05</v>
      </c>
      <c r="M79" s="75"/>
      <c r="N79" s="75"/>
      <c r="O79" s="72"/>
      <c r="P79" s="72"/>
      <c r="Q79" s="72"/>
      <c r="R79" s="71"/>
    </row>
    <row r="80" spans="1:18" ht="12.95" customHeight="1" x14ac:dyDescent="0.2">
      <c r="A80" s="84" t="s">
        <v>161</v>
      </c>
      <c r="B80" s="84" t="s">
        <v>762</v>
      </c>
      <c r="C80" s="58" t="s">
        <v>192</v>
      </c>
      <c r="D80" s="58" t="s">
        <v>1166</v>
      </c>
      <c r="E80" s="80">
        <v>10</v>
      </c>
      <c r="F80" s="81">
        <v>669430.17299999995</v>
      </c>
      <c r="G80" s="63">
        <v>5517841.5559999999</v>
      </c>
      <c r="H80" s="82"/>
      <c r="I80" s="80">
        <v>1385262.3280100001</v>
      </c>
      <c r="J80" s="80">
        <v>544905.34242999996</v>
      </c>
      <c r="K80" s="71">
        <v>4</v>
      </c>
      <c r="L80" s="76">
        <v>0.06</v>
      </c>
      <c r="M80" s="75"/>
      <c r="N80" s="75"/>
      <c r="O80" s="72"/>
      <c r="P80" s="72"/>
      <c r="Q80" s="72"/>
      <c r="R80" s="71"/>
    </row>
    <row r="81" spans="1:18" ht="12.95" customHeight="1" x14ac:dyDescent="0.2">
      <c r="A81" s="84" t="s">
        <v>161</v>
      </c>
      <c r="B81" s="84" t="s">
        <v>762</v>
      </c>
      <c r="C81" s="58" t="s">
        <v>193</v>
      </c>
      <c r="D81" s="58" t="s">
        <v>891</v>
      </c>
      <c r="E81" s="80">
        <v>10</v>
      </c>
      <c r="F81" s="81">
        <v>669447.03099999996</v>
      </c>
      <c r="G81" s="63">
        <v>5517054.2230000002</v>
      </c>
      <c r="H81" s="82"/>
      <c r="I81" s="80">
        <v>1385313.9819499999</v>
      </c>
      <c r="J81" s="80">
        <v>544119.69035000005</v>
      </c>
      <c r="K81" s="71">
        <v>4</v>
      </c>
      <c r="L81" s="76">
        <v>0.06</v>
      </c>
      <c r="M81" s="75"/>
      <c r="N81" s="75"/>
      <c r="O81" s="72"/>
      <c r="P81" s="72"/>
      <c r="Q81" s="72"/>
      <c r="R81" s="71"/>
    </row>
    <row r="82" spans="1:18" ht="12.95" customHeight="1" x14ac:dyDescent="0.2">
      <c r="A82" s="84" t="s">
        <v>161</v>
      </c>
      <c r="B82" s="84" t="s">
        <v>762</v>
      </c>
      <c r="C82" s="58" t="s">
        <v>194</v>
      </c>
      <c r="D82" s="58" t="s">
        <v>891</v>
      </c>
      <c r="E82" s="80">
        <v>10</v>
      </c>
      <c r="F82" s="81">
        <v>669020.01500000001</v>
      </c>
      <c r="G82" s="63">
        <v>5516425.7740000002</v>
      </c>
      <c r="H82" s="82"/>
      <c r="I82" s="80">
        <v>1384915.03351</v>
      </c>
      <c r="J82" s="80">
        <v>543473.08926000004</v>
      </c>
      <c r="K82" s="71">
        <v>4</v>
      </c>
      <c r="L82" s="76">
        <v>0.11</v>
      </c>
      <c r="M82" s="75"/>
      <c r="N82" s="75"/>
      <c r="O82" s="72"/>
      <c r="P82" s="72"/>
      <c r="Q82" s="72"/>
      <c r="R82" s="71"/>
    </row>
    <row r="83" spans="1:18" ht="12.95" customHeight="1" x14ac:dyDescent="0.2">
      <c r="A83" s="84" t="s">
        <v>161</v>
      </c>
      <c r="B83" s="84" t="s">
        <v>762</v>
      </c>
      <c r="C83" s="58" t="s">
        <v>195</v>
      </c>
      <c r="D83" s="58" t="s">
        <v>1167</v>
      </c>
      <c r="E83" s="80">
        <v>10</v>
      </c>
      <c r="F83" s="81">
        <v>669207.27599999995</v>
      </c>
      <c r="G83" s="63">
        <v>5515772.7529999996</v>
      </c>
      <c r="H83" s="82"/>
      <c r="I83" s="80">
        <v>1385131.04106</v>
      </c>
      <c r="J83" s="80">
        <v>542829.14090999996</v>
      </c>
      <c r="K83" s="71">
        <v>4</v>
      </c>
      <c r="L83" s="76">
        <v>0.05</v>
      </c>
      <c r="M83" s="75"/>
      <c r="N83" s="75"/>
      <c r="O83" s="72"/>
      <c r="P83" s="72"/>
      <c r="Q83" s="72"/>
      <c r="R83" s="71"/>
    </row>
    <row r="84" spans="1:18" ht="12.95" customHeight="1" x14ac:dyDescent="0.2">
      <c r="A84" s="84" t="s">
        <v>161</v>
      </c>
      <c r="B84" s="84" t="s">
        <v>762</v>
      </c>
      <c r="C84" s="58" t="s">
        <v>196</v>
      </c>
      <c r="D84" s="58" t="s">
        <v>1167</v>
      </c>
      <c r="E84" s="80">
        <v>10</v>
      </c>
      <c r="F84" s="81">
        <v>669607.52800000005</v>
      </c>
      <c r="G84" s="63">
        <v>5515102.4900000002</v>
      </c>
      <c r="H84" s="82"/>
      <c r="I84" s="80">
        <v>1385560.66561</v>
      </c>
      <c r="J84" s="80">
        <v>542177.40948999999</v>
      </c>
      <c r="K84" s="71">
        <v>4</v>
      </c>
      <c r="L84" s="76">
        <v>0.04</v>
      </c>
      <c r="M84" s="75"/>
      <c r="N84" s="75"/>
      <c r="O84" s="72"/>
      <c r="P84" s="72"/>
      <c r="Q84" s="72"/>
      <c r="R84" s="71"/>
    </row>
    <row r="85" spans="1:18" ht="12.95" customHeight="1" x14ac:dyDescent="0.2">
      <c r="A85" s="84" t="s">
        <v>161</v>
      </c>
      <c r="B85" s="84" t="s">
        <v>762</v>
      </c>
      <c r="C85" s="58" t="s">
        <v>197</v>
      </c>
      <c r="D85" s="58" t="s">
        <v>1167</v>
      </c>
      <c r="E85" s="80">
        <v>10</v>
      </c>
      <c r="F85" s="81">
        <v>670010.21</v>
      </c>
      <c r="G85" s="63">
        <v>5514455.2759999996</v>
      </c>
      <c r="H85" s="82"/>
      <c r="I85" s="80">
        <v>1385991.7066200001</v>
      </c>
      <c r="J85" s="80">
        <v>541548.81518999999</v>
      </c>
      <c r="K85" s="71">
        <v>3</v>
      </c>
      <c r="L85" s="76">
        <v>0.1</v>
      </c>
      <c r="M85" s="75"/>
      <c r="N85" s="75"/>
      <c r="O85" s="72"/>
      <c r="P85" s="72"/>
      <c r="Q85" s="72"/>
      <c r="R85" s="71"/>
    </row>
    <row r="86" spans="1:18" ht="12.95" customHeight="1" x14ac:dyDescent="0.2">
      <c r="A86" s="84" t="s">
        <v>161</v>
      </c>
      <c r="B86" s="84" t="s">
        <v>762</v>
      </c>
      <c r="C86" s="58" t="s">
        <v>198</v>
      </c>
      <c r="D86" s="58" t="s">
        <v>793</v>
      </c>
      <c r="E86" s="80">
        <v>10</v>
      </c>
      <c r="F86" s="81">
        <v>670783.62</v>
      </c>
      <c r="G86" s="63">
        <v>5513206.7029999997</v>
      </c>
      <c r="H86" s="82"/>
      <c r="I86" s="80">
        <v>1386819.8443499999</v>
      </c>
      <c r="J86" s="80">
        <v>540336.03608999995</v>
      </c>
      <c r="K86" s="71">
        <v>3</v>
      </c>
      <c r="L86" s="76">
        <v>0.13</v>
      </c>
      <c r="M86" s="75"/>
      <c r="N86" s="75"/>
      <c r="O86" s="72"/>
      <c r="P86" s="72"/>
      <c r="Q86" s="72"/>
      <c r="R86" s="71"/>
    </row>
    <row r="87" spans="1:18" ht="12.95" customHeight="1" x14ac:dyDescent="0.2">
      <c r="A87" s="84" t="s">
        <v>161</v>
      </c>
      <c r="B87" s="84" t="s">
        <v>762</v>
      </c>
      <c r="C87" s="58" t="s">
        <v>199</v>
      </c>
      <c r="D87" s="58" t="s">
        <v>793</v>
      </c>
      <c r="E87" s="80">
        <v>10</v>
      </c>
      <c r="F87" s="81">
        <v>671292.64899999998</v>
      </c>
      <c r="G87" s="63">
        <v>5512611.6799999997</v>
      </c>
      <c r="H87" s="82"/>
      <c r="I87" s="80">
        <v>1387354.8726600001</v>
      </c>
      <c r="J87" s="80">
        <v>539764.30599000002</v>
      </c>
      <c r="K87" s="71">
        <v>3</v>
      </c>
      <c r="L87" s="76">
        <v>0.16</v>
      </c>
      <c r="M87" s="75"/>
      <c r="N87" s="75"/>
      <c r="O87" s="72"/>
      <c r="P87" s="72"/>
      <c r="Q87" s="72"/>
      <c r="R87" s="71"/>
    </row>
    <row r="88" spans="1:18" ht="12.95" customHeight="1" x14ac:dyDescent="0.2">
      <c r="A88" s="84" t="s">
        <v>161</v>
      </c>
      <c r="B88" s="84" t="s">
        <v>762</v>
      </c>
      <c r="C88" s="58" t="s">
        <v>200</v>
      </c>
      <c r="D88" s="58" t="s">
        <v>1168</v>
      </c>
      <c r="E88" s="80">
        <v>10</v>
      </c>
      <c r="F88" s="81">
        <v>670413.95499999996</v>
      </c>
      <c r="G88" s="63">
        <v>5535291.301</v>
      </c>
      <c r="H88" s="82"/>
      <c r="I88" s="80">
        <v>1385474.24538</v>
      </c>
      <c r="J88" s="80">
        <v>562379.59048000001</v>
      </c>
      <c r="K88" s="71">
        <v>4</v>
      </c>
      <c r="L88" s="76">
        <v>0.05</v>
      </c>
      <c r="M88" s="75"/>
      <c r="N88" s="75"/>
      <c r="O88" s="72"/>
      <c r="P88" s="72"/>
      <c r="Q88" s="72"/>
      <c r="R88" s="71"/>
    </row>
    <row r="89" spans="1:18" ht="12.95" customHeight="1" x14ac:dyDescent="0.2">
      <c r="A89" s="84" t="s">
        <v>161</v>
      </c>
      <c r="B89" s="84" t="s">
        <v>762</v>
      </c>
      <c r="C89" s="58" t="s">
        <v>201</v>
      </c>
      <c r="D89" s="58" t="s">
        <v>1169</v>
      </c>
      <c r="E89" s="80">
        <v>10</v>
      </c>
      <c r="F89" s="81">
        <v>670143.64599999995</v>
      </c>
      <c r="G89" s="63">
        <v>5534548.4280000003</v>
      </c>
      <c r="H89" s="82"/>
      <c r="I89" s="80">
        <v>1385236.98392</v>
      </c>
      <c r="J89" s="80">
        <v>561625.51595999999</v>
      </c>
      <c r="K89" s="71">
        <v>4</v>
      </c>
      <c r="L89" s="76">
        <v>0.06</v>
      </c>
      <c r="M89" s="75"/>
      <c r="N89" s="75"/>
      <c r="O89" s="72"/>
      <c r="P89" s="72"/>
      <c r="Q89" s="72"/>
      <c r="R89" s="71"/>
    </row>
    <row r="90" spans="1:18" ht="12.95" customHeight="1" x14ac:dyDescent="0.2">
      <c r="A90" s="84" t="s">
        <v>161</v>
      </c>
      <c r="B90" s="84" t="s">
        <v>762</v>
      </c>
      <c r="C90" s="58" t="s">
        <v>228</v>
      </c>
      <c r="D90" s="58" t="s">
        <v>1169</v>
      </c>
      <c r="E90" s="80">
        <v>10</v>
      </c>
      <c r="F90" s="81">
        <v>669741.75399999996</v>
      </c>
      <c r="G90" s="63">
        <v>5533644.8439999996</v>
      </c>
      <c r="H90" s="82"/>
      <c r="I90" s="80">
        <v>1384875.3456999999</v>
      </c>
      <c r="J90" s="80">
        <v>560705.08444999997</v>
      </c>
      <c r="K90" s="71">
        <v>3</v>
      </c>
      <c r="L90" s="76">
        <v>0.1</v>
      </c>
      <c r="M90" s="75"/>
      <c r="N90" s="75"/>
      <c r="O90" s="72"/>
      <c r="P90" s="72"/>
      <c r="Q90" s="72"/>
      <c r="R90" s="71"/>
    </row>
    <row r="91" spans="1:18" ht="12.95" customHeight="1" x14ac:dyDescent="0.2">
      <c r="A91" s="84" t="s">
        <v>161</v>
      </c>
      <c r="B91" s="84" t="s">
        <v>762</v>
      </c>
      <c r="C91" s="58" t="s">
        <v>202</v>
      </c>
      <c r="D91" s="58" t="s">
        <v>1170</v>
      </c>
      <c r="E91" s="80">
        <v>10</v>
      </c>
      <c r="F91" s="81">
        <v>670201.39099999995</v>
      </c>
      <c r="G91" s="63">
        <v>5532922.4550000001</v>
      </c>
      <c r="H91" s="82"/>
      <c r="I91" s="80">
        <v>1385366.5037499999</v>
      </c>
      <c r="J91" s="80">
        <v>560003.74066000001</v>
      </c>
      <c r="K91" s="71">
        <v>4</v>
      </c>
      <c r="L91" s="76">
        <v>0.06</v>
      </c>
      <c r="M91" s="75"/>
      <c r="N91" s="75"/>
      <c r="O91" s="72"/>
      <c r="P91" s="72"/>
      <c r="Q91" s="72"/>
      <c r="R91" s="71"/>
    </row>
    <row r="92" spans="1:18" ht="12.95" customHeight="1" x14ac:dyDescent="0.2">
      <c r="A92" s="84" t="s">
        <v>161</v>
      </c>
      <c r="B92" s="84" t="s">
        <v>762</v>
      </c>
      <c r="C92" s="58" t="s">
        <v>203</v>
      </c>
      <c r="D92" s="58" t="s">
        <v>1170</v>
      </c>
      <c r="E92" s="80">
        <v>10</v>
      </c>
      <c r="F92" s="81">
        <v>670400.44200000004</v>
      </c>
      <c r="G92" s="63">
        <v>5532149.5470000003</v>
      </c>
      <c r="H92" s="82"/>
      <c r="I92" s="80">
        <v>1385599.5331300001</v>
      </c>
      <c r="J92" s="80">
        <v>559240.42371</v>
      </c>
      <c r="K92" s="71">
        <v>4</v>
      </c>
      <c r="L92" s="76">
        <v>0.13</v>
      </c>
      <c r="M92" s="75"/>
      <c r="N92" s="75"/>
      <c r="O92" s="72"/>
      <c r="P92" s="72"/>
      <c r="Q92" s="72"/>
      <c r="R92" s="71"/>
    </row>
    <row r="93" spans="1:18" ht="12.95" customHeight="1" x14ac:dyDescent="0.2">
      <c r="A93" s="84" t="s">
        <v>161</v>
      </c>
      <c r="B93" s="84" t="s">
        <v>762</v>
      </c>
      <c r="C93" s="58" t="s">
        <v>204</v>
      </c>
      <c r="D93" s="58" t="s">
        <v>1171</v>
      </c>
      <c r="E93" s="80">
        <v>10</v>
      </c>
      <c r="F93" s="81">
        <v>670523.34900000005</v>
      </c>
      <c r="G93" s="63">
        <v>5531359</v>
      </c>
      <c r="H93" s="82"/>
      <c r="I93" s="80">
        <v>1385757.2664699999</v>
      </c>
      <c r="J93" s="80">
        <v>558456.12771999999</v>
      </c>
      <c r="K93" s="71">
        <v>4</v>
      </c>
      <c r="L93" s="76">
        <v>0.06</v>
      </c>
      <c r="M93" s="75"/>
      <c r="N93" s="75"/>
      <c r="O93" s="72"/>
      <c r="P93" s="72"/>
      <c r="Q93" s="72"/>
      <c r="R93" s="71"/>
    </row>
    <row r="94" spans="1:18" ht="12.95" customHeight="1" x14ac:dyDescent="0.2">
      <c r="A94" s="84" t="s">
        <v>161</v>
      </c>
      <c r="B94" s="84" t="s">
        <v>762</v>
      </c>
      <c r="C94" s="58" t="s">
        <v>205</v>
      </c>
      <c r="D94" s="58" t="s">
        <v>1171</v>
      </c>
      <c r="E94" s="80">
        <v>10</v>
      </c>
      <c r="F94" s="81">
        <v>670649.65399999998</v>
      </c>
      <c r="G94" s="63">
        <v>5530569.0410000002</v>
      </c>
      <c r="H94" s="82"/>
      <c r="I94" s="80">
        <v>1385918.37124</v>
      </c>
      <c r="J94" s="80">
        <v>557672.57791999995</v>
      </c>
      <c r="K94" s="71">
        <v>4</v>
      </c>
      <c r="L94" s="76">
        <v>0.05</v>
      </c>
      <c r="M94" s="75"/>
      <c r="N94" s="75"/>
      <c r="O94" s="72"/>
      <c r="P94" s="72"/>
      <c r="Q94" s="72"/>
      <c r="R94" s="71"/>
    </row>
    <row r="95" spans="1:18" ht="12.95" customHeight="1" x14ac:dyDescent="0.2">
      <c r="A95" s="84" t="s">
        <v>161</v>
      </c>
      <c r="B95" s="84" t="s">
        <v>762</v>
      </c>
      <c r="C95" s="58" t="s">
        <v>206</v>
      </c>
      <c r="D95" s="58" t="s">
        <v>893</v>
      </c>
      <c r="E95" s="80">
        <v>10</v>
      </c>
      <c r="F95" s="81">
        <v>670654.51199999999</v>
      </c>
      <c r="G95" s="63">
        <v>5529783.9239999996</v>
      </c>
      <c r="H95" s="82"/>
      <c r="I95" s="80">
        <v>1385957.91811</v>
      </c>
      <c r="J95" s="80">
        <v>556888.50175000005</v>
      </c>
      <c r="K95" s="71">
        <v>4</v>
      </c>
      <c r="L95" s="76">
        <v>0.05</v>
      </c>
      <c r="M95" s="75"/>
      <c r="N95" s="75"/>
      <c r="O95" s="72"/>
      <c r="P95" s="72"/>
      <c r="Q95" s="72"/>
      <c r="R95" s="71"/>
    </row>
    <row r="96" spans="1:18" ht="12.95" customHeight="1" x14ac:dyDescent="0.2">
      <c r="A96" s="84" t="s">
        <v>161</v>
      </c>
      <c r="B96" s="84" t="s">
        <v>762</v>
      </c>
      <c r="C96" s="58" t="s">
        <v>207</v>
      </c>
      <c r="D96" s="58" t="s">
        <v>1172</v>
      </c>
      <c r="E96" s="80">
        <v>10</v>
      </c>
      <c r="F96" s="81">
        <v>674763.57</v>
      </c>
      <c r="G96" s="63">
        <v>5531330.4859999996</v>
      </c>
      <c r="H96" s="82"/>
      <c r="I96" s="80">
        <v>1389995.1954900001</v>
      </c>
      <c r="J96" s="80">
        <v>558615.18362000003</v>
      </c>
      <c r="K96" s="71">
        <v>3</v>
      </c>
      <c r="L96" s="76">
        <v>0.33</v>
      </c>
      <c r="M96" s="75"/>
      <c r="N96" s="75"/>
      <c r="O96" s="72"/>
      <c r="P96" s="72"/>
      <c r="Q96" s="72"/>
      <c r="R96" s="71"/>
    </row>
    <row r="97" spans="1:18" ht="12.95" customHeight="1" x14ac:dyDescent="0.2">
      <c r="A97" s="84" t="s">
        <v>161</v>
      </c>
      <c r="B97" s="84" t="s">
        <v>762</v>
      </c>
      <c r="C97" s="58" t="s">
        <v>208</v>
      </c>
      <c r="D97" s="58" t="s">
        <v>893</v>
      </c>
      <c r="E97" s="80">
        <v>10</v>
      </c>
      <c r="F97" s="81">
        <v>670212.84600000002</v>
      </c>
      <c r="G97" s="63">
        <v>5528720.665</v>
      </c>
      <c r="H97" s="82"/>
      <c r="I97" s="80">
        <v>1385563.59109</v>
      </c>
      <c r="J97" s="80">
        <v>555806.84413999994</v>
      </c>
      <c r="K97" s="71">
        <v>4</v>
      </c>
      <c r="L97" s="76">
        <v>0.03</v>
      </c>
      <c r="M97" s="75"/>
      <c r="N97" s="75"/>
      <c r="O97" s="72"/>
      <c r="P97" s="72"/>
      <c r="Q97" s="72"/>
      <c r="R97" s="71"/>
    </row>
    <row r="98" spans="1:18" ht="12.95" customHeight="1" x14ac:dyDescent="0.2">
      <c r="A98" s="84" t="s">
        <v>161</v>
      </c>
      <c r="B98" s="84" t="s">
        <v>762</v>
      </c>
      <c r="C98" s="58" t="s">
        <v>185</v>
      </c>
      <c r="D98" s="58" t="s">
        <v>1173</v>
      </c>
      <c r="E98" s="80">
        <v>10</v>
      </c>
      <c r="F98" s="81">
        <v>670881.09900000005</v>
      </c>
      <c r="G98" s="63">
        <v>5528039.7580000004</v>
      </c>
      <c r="H98" s="82"/>
      <c r="I98" s="80">
        <v>1386261.40173</v>
      </c>
      <c r="J98" s="80">
        <v>555156.21837999998</v>
      </c>
      <c r="K98" s="71">
        <v>4</v>
      </c>
      <c r="L98" s="76">
        <v>0.05</v>
      </c>
      <c r="M98" s="75"/>
      <c r="N98" s="75"/>
      <c r="O98" s="72"/>
      <c r="P98" s="72"/>
      <c r="Q98" s="72"/>
      <c r="R98" s="71"/>
    </row>
    <row r="99" spans="1:18" ht="12.95" customHeight="1" x14ac:dyDescent="0.2">
      <c r="A99" s="84" t="s">
        <v>161</v>
      </c>
      <c r="B99" s="84" t="s">
        <v>762</v>
      </c>
      <c r="C99" s="58" t="s">
        <v>186</v>
      </c>
      <c r="D99" s="58" t="s">
        <v>1173</v>
      </c>
      <c r="E99" s="80">
        <v>10</v>
      </c>
      <c r="F99" s="81">
        <v>671110.92</v>
      </c>
      <c r="G99" s="63">
        <v>5527304.5999999996</v>
      </c>
      <c r="H99" s="82"/>
      <c r="I99" s="80">
        <v>1386523.53428</v>
      </c>
      <c r="J99" s="80">
        <v>554432.02064</v>
      </c>
      <c r="K99" s="71">
        <v>4</v>
      </c>
      <c r="L99" s="76">
        <v>0.03</v>
      </c>
      <c r="M99" s="75"/>
      <c r="N99" s="75"/>
      <c r="O99" s="72"/>
      <c r="P99" s="72"/>
      <c r="Q99" s="72"/>
      <c r="R99" s="71"/>
    </row>
    <row r="100" spans="1:18" ht="12.95" customHeight="1" x14ac:dyDescent="0.2">
      <c r="A100" s="84" t="s">
        <v>161</v>
      </c>
      <c r="B100" s="84" t="s">
        <v>762</v>
      </c>
      <c r="C100" s="58" t="s">
        <v>209</v>
      </c>
      <c r="D100" s="58" t="s">
        <v>1174</v>
      </c>
      <c r="E100" s="80">
        <v>10</v>
      </c>
      <c r="F100" s="81">
        <v>670295.65700000001</v>
      </c>
      <c r="G100" s="63">
        <v>5527598.6459999997</v>
      </c>
      <c r="H100" s="82"/>
      <c r="I100" s="80">
        <v>1385695.9183</v>
      </c>
      <c r="J100" s="80">
        <v>554689.69068999996</v>
      </c>
      <c r="K100" s="71">
        <v>4</v>
      </c>
      <c r="L100" s="76">
        <v>7.0000000000000007E-2</v>
      </c>
      <c r="M100" s="75"/>
      <c r="N100" s="75"/>
      <c r="O100" s="72"/>
      <c r="P100" s="72"/>
      <c r="Q100" s="72"/>
      <c r="R100" s="71"/>
    </row>
    <row r="101" spans="1:18" ht="12.95" customHeight="1" x14ac:dyDescent="0.2">
      <c r="A101" s="84" t="s">
        <v>161</v>
      </c>
      <c r="B101" s="84" t="s">
        <v>762</v>
      </c>
      <c r="C101" s="58" t="s">
        <v>210</v>
      </c>
      <c r="D101" s="58" t="s">
        <v>1175</v>
      </c>
      <c r="E101" s="80">
        <v>10</v>
      </c>
      <c r="F101" s="81">
        <v>669916.27</v>
      </c>
      <c r="G101" s="63">
        <v>5526911.1380000003</v>
      </c>
      <c r="H101" s="82"/>
      <c r="I101" s="80">
        <v>1385347.2085299999</v>
      </c>
      <c r="J101" s="80">
        <v>553986.14969999995</v>
      </c>
      <c r="K101" s="71">
        <v>4</v>
      </c>
      <c r="L101" s="76">
        <v>7.0000000000000007E-2</v>
      </c>
      <c r="M101" s="75"/>
      <c r="N101" s="75"/>
      <c r="O101" s="72"/>
      <c r="P101" s="72"/>
      <c r="Q101" s="72"/>
      <c r="R101" s="71"/>
    </row>
    <row r="102" spans="1:18" ht="12.95" customHeight="1" x14ac:dyDescent="0.2">
      <c r="A102" s="84" t="s">
        <v>161</v>
      </c>
      <c r="B102" s="84" t="s">
        <v>762</v>
      </c>
      <c r="C102" s="58" t="s">
        <v>211</v>
      </c>
      <c r="D102" s="58" t="s">
        <v>1175</v>
      </c>
      <c r="E102" s="80">
        <v>10</v>
      </c>
      <c r="F102" s="81">
        <v>669602.47699999996</v>
      </c>
      <c r="G102" s="63">
        <v>5526180.3810000001</v>
      </c>
      <c r="H102" s="82"/>
      <c r="I102" s="80">
        <v>1385065.94967</v>
      </c>
      <c r="J102" s="80">
        <v>553242.31107000005</v>
      </c>
      <c r="K102" s="71">
        <v>4</v>
      </c>
      <c r="L102" s="76">
        <v>0.05</v>
      </c>
      <c r="M102" s="75"/>
      <c r="N102" s="75"/>
      <c r="O102" s="72"/>
      <c r="P102" s="72"/>
      <c r="Q102" s="72"/>
      <c r="R102" s="71"/>
    </row>
    <row r="103" spans="1:18" ht="12.95" customHeight="1" x14ac:dyDescent="0.2">
      <c r="A103" s="84" t="s">
        <v>161</v>
      </c>
      <c r="B103" s="84" t="s">
        <v>762</v>
      </c>
      <c r="C103" s="58" t="s">
        <v>212</v>
      </c>
      <c r="D103" s="58" t="s">
        <v>1175</v>
      </c>
      <c r="E103" s="80">
        <v>10</v>
      </c>
      <c r="F103" s="81">
        <v>669685.86300000001</v>
      </c>
      <c r="G103" s="63">
        <v>5525404.415</v>
      </c>
      <c r="H103" s="82"/>
      <c r="I103" s="80">
        <v>1385183.5609299999</v>
      </c>
      <c r="J103" s="80">
        <v>552470.88343000005</v>
      </c>
      <c r="K103" s="71">
        <v>4</v>
      </c>
      <c r="L103" s="76">
        <v>0.05</v>
      </c>
      <c r="M103" s="75"/>
      <c r="N103" s="75"/>
      <c r="O103" s="72"/>
      <c r="P103" s="72"/>
      <c r="Q103" s="72"/>
      <c r="R103" s="71"/>
    </row>
    <row r="104" spans="1:18" ht="12.95" customHeight="1" x14ac:dyDescent="0.2">
      <c r="A104" s="84" t="s">
        <v>161</v>
      </c>
      <c r="B104" s="84" t="s">
        <v>762</v>
      </c>
      <c r="C104" s="58" t="s">
        <v>213</v>
      </c>
      <c r="D104" s="58" t="s">
        <v>1176</v>
      </c>
      <c r="E104" s="80">
        <v>10</v>
      </c>
      <c r="F104" s="81">
        <v>669680.73199999996</v>
      </c>
      <c r="G104" s="63">
        <v>5524621.8039999995</v>
      </c>
      <c r="H104" s="82"/>
      <c r="I104" s="80">
        <v>1385213.01945</v>
      </c>
      <c r="J104" s="80">
        <v>551688.90952999995</v>
      </c>
      <c r="K104" s="71">
        <v>4</v>
      </c>
      <c r="L104" s="76">
        <v>0.05</v>
      </c>
      <c r="M104" s="75"/>
      <c r="N104" s="75"/>
      <c r="O104" s="72"/>
      <c r="P104" s="72"/>
      <c r="Q104" s="72"/>
      <c r="R104" s="71"/>
    </row>
    <row r="105" spans="1:18" ht="12.95" customHeight="1" x14ac:dyDescent="0.2">
      <c r="A105" s="84" t="s">
        <v>161</v>
      </c>
      <c r="B105" s="84" t="s">
        <v>762</v>
      </c>
      <c r="C105" s="58" t="s">
        <v>214</v>
      </c>
      <c r="D105" s="58" t="s">
        <v>1176</v>
      </c>
      <c r="E105" s="80">
        <v>10</v>
      </c>
      <c r="F105" s="81">
        <v>669472.85699999996</v>
      </c>
      <c r="G105" s="63">
        <v>5523858.4409999996</v>
      </c>
      <c r="H105" s="82"/>
      <c r="I105" s="80">
        <v>1385039.0347</v>
      </c>
      <c r="J105" s="80">
        <v>550917.20106999995</v>
      </c>
      <c r="K105" s="71">
        <v>4</v>
      </c>
      <c r="L105" s="76">
        <v>0.11</v>
      </c>
      <c r="M105" s="75"/>
      <c r="N105" s="75"/>
      <c r="O105" s="72"/>
      <c r="P105" s="72"/>
      <c r="Q105" s="72"/>
      <c r="R105" s="71"/>
    </row>
    <row r="106" spans="1:18" ht="12.95" customHeight="1" x14ac:dyDescent="0.2">
      <c r="A106" s="84" t="s">
        <v>161</v>
      </c>
      <c r="B106" s="84" t="s">
        <v>762</v>
      </c>
      <c r="C106" s="58" t="s">
        <v>215</v>
      </c>
      <c r="D106" s="58" t="s">
        <v>1177</v>
      </c>
      <c r="E106" s="80">
        <v>10</v>
      </c>
      <c r="F106" s="81">
        <v>669083.93200000003</v>
      </c>
      <c r="G106" s="63">
        <v>5523192.3219999997</v>
      </c>
      <c r="H106" s="82"/>
      <c r="I106" s="80">
        <v>1384679.8337399999</v>
      </c>
      <c r="J106" s="80">
        <v>550234.62529999996</v>
      </c>
      <c r="K106" s="71">
        <v>4</v>
      </c>
      <c r="L106" s="76">
        <v>0.1</v>
      </c>
      <c r="M106" s="75"/>
      <c r="N106" s="75"/>
      <c r="O106" s="72"/>
      <c r="P106" s="72"/>
      <c r="Q106" s="72"/>
      <c r="R106" s="71"/>
    </row>
    <row r="107" spans="1:18" ht="12.95" customHeight="1" x14ac:dyDescent="0.2">
      <c r="A107" s="84" t="s">
        <v>161</v>
      </c>
      <c r="B107" s="84" t="s">
        <v>762</v>
      </c>
      <c r="C107" s="58" t="s">
        <v>216</v>
      </c>
      <c r="D107" s="58" t="s">
        <v>1177</v>
      </c>
      <c r="E107" s="80">
        <v>10</v>
      </c>
      <c r="F107" s="81">
        <v>668885.38600000006</v>
      </c>
      <c r="G107" s="63">
        <v>5522422.7489999998</v>
      </c>
      <c r="H107" s="82"/>
      <c r="I107" s="80">
        <v>1384515.4410699999</v>
      </c>
      <c r="J107" s="80">
        <v>549457.13558999996</v>
      </c>
      <c r="K107" s="71">
        <v>4</v>
      </c>
      <c r="L107" s="76">
        <v>0.12</v>
      </c>
      <c r="M107" s="75"/>
      <c r="N107" s="75"/>
      <c r="O107" s="72"/>
      <c r="P107" s="72"/>
      <c r="Q107" s="72"/>
      <c r="R107" s="71"/>
    </row>
    <row r="108" spans="1:18" ht="12.95" customHeight="1" x14ac:dyDescent="0.2">
      <c r="A108" s="84" t="s">
        <v>161</v>
      </c>
      <c r="B108" s="84" t="s">
        <v>762</v>
      </c>
      <c r="C108" s="58" t="s">
        <v>217</v>
      </c>
      <c r="D108" s="58" t="s">
        <v>1178</v>
      </c>
      <c r="E108" s="80">
        <v>10</v>
      </c>
      <c r="F108" s="81">
        <v>668528.08600000001</v>
      </c>
      <c r="G108" s="63">
        <v>5521851.6359999999</v>
      </c>
      <c r="H108" s="82"/>
      <c r="I108" s="80">
        <v>1384183.6361499999</v>
      </c>
      <c r="J108" s="80">
        <v>548870.86447000003</v>
      </c>
      <c r="K108" s="71">
        <v>4</v>
      </c>
      <c r="L108" s="76">
        <v>0.06</v>
      </c>
      <c r="M108" s="75"/>
      <c r="N108" s="75"/>
      <c r="O108" s="72"/>
      <c r="P108" s="72"/>
      <c r="Q108" s="72"/>
      <c r="R108" s="71"/>
    </row>
    <row r="109" spans="1:18" ht="12.95" customHeight="1" x14ac:dyDescent="0.2">
      <c r="A109" s="84" t="s">
        <v>161</v>
      </c>
      <c r="B109" s="84" t="s">
        <v>762</v>
      </c>
      <c r="C109" s="58" t="s">
        <v>218</v>
      </c>
      <c r="D109" s="58" t="s">
        <v>1179</v>
      </c>
      <c r="E109" s="80">
        <v>10</v>
      </c>
      <c r="F109" s="81">
        <v>667989</v>
      </c>
      <c r="G109" s="63">
        <v>5522435.1780000003</v>
      </c>
      <c r="H109" s="82"/>
      <c r="I109" s="80">
        <v>1383619.1559900001</v>
      </c>
      <c r="J109" s="80">
        <v>549429.90552999999</v>
      </c>
      <c r="K109" s="71">
        <v>4</v>
      </c>
      <c r="L109" s="76">
        <v>0.14000000000000001</v>
      </c>
      <c r="M109" s="75"/>
      <c r="N109" s="75"/>
      <c r="O109" s="72"/>
      <c r="P109" s="72"/>
      <c r="Q109" s="72"/>
      <c r="R109" s="71"/>
    </row>
    <row r="110" spans="1:18" ht="12.95" customHeight="1" x14ac:dyDescent="0.2">
      <c r="A110" s="84" t="s">
        <v>161</v>
      </c>
      <c r="B110" s="84" t="s">
        <v>762</v>
      </c>
      <c r="C110" s="58" t="s">
        <v>219</v>
      </c>
      <c r="D110" s="58" t="s">
        <v>1179</v>
      </c>
      <c r="E110" s="80">
        <v>10</v>
      </c>
      <c r="F110" s="81">
        <v>667250.14199999999</v>
      </c>
      <c r="G110" s="63">
        <v>5522710.165</v>
      </c>
      <c r="H110" s="82"/>
      <c r="I110" s="80">
        <v>1382868.6838799999</v>
      </c>
      <c r="J110" s="80">
        <v>549671.91280000005</v>
      </c>
      <c r="K110" s="71">
        <v>4</v>
      </c>
      <c r="L110" s="76">
        <v>0.05</v>
      </c>
      <c r="M110" s="75"/>
      <c r="N110" s="75"/>
      <c r="O110" s="72"/>
      <c r="P110" s="72"/>
      <c r="Q110" s="72"/>
      <c r="R110" s="71"/>
    </row>
    <row r="111" spans="1:18" ht="12.95" customHeight="1" x14ac:dyDescent="0.2">
      <c r="A111" s="84" t="s">
        <v>161</v>
      </c>
      <c r="B111" s="84" t="s">
        <v>762</v>
      </c>
      <c r="C111" s="58" t="s">
        <v>220</v>
      </c>
      <c r="D111" s="58" t="s">
        <v>799</v>
      </c>
      <c r="E111" s="80">
        <v>10</v>
      </c>
      <c r="F111" s="81">
        <v>666639.55799999996</v>
      </c>
      <c r="G111" s="63">
        <v>5522542.6699999999</v>
      </c>
      <c r="H111" s="82"/>
      <c r="I111" s="80">
        <v>1382265.9386499999</v>
      </c>
      <c r="J111" s="80">
        <v>549477.61059000005</v>
      </c>
      <c r="K111" s="71">
        <v>4</v>
      </c>
      <c r="L111" s="76">
        <v>0.05</v>
      </c>
      <c r="M111" s="75"/>
      <c r="N111" s="75"/>
      <c r="O111" s="72"/>
      <c r="P111" s="72"/>
      <c r="Q111" s="72"/>
      <c r="R111" s="71"/>
    </row>
    <row r="112" spans="1:18" ht="12.95" customHeight="1" x14ac:dyDescent="0.2">
      <c r="A112" s="84" t="s">
        <v>161</v>
      </c>
      <c r="B112" s="84" t="s">
        <v>762</v>
      </c>
      <c r="C112" s="58" t="s">
        <v>221</v>
      </c>
      <c r="D112" s="58" t="s">
        <v>1180</v>
      </c>
      <c r="E112" s="80">
        <v>10</v>
      </c>
      <c r="F112" s="81">
        <v>666006.58400000003</v>
      </c>
      <c r="G112" s="63">
        <v>5522055.1459999997</v>
      </c>
      <c r="H112" s="82"/>
      <c r="I112" s="80">
        <v>1381654.94796</v>
      </c>
      <c r="J112" s="80">
        <v>548962.65055000002</v>
      </c>
      <c r="K112" s="71">
        <v>4</v>
      </c>
      <c r="L112" s="76">
        <v>0.09</v>
      </c>
      <c r="M112" s="75"/>
      <c r="N112" s="75"/>
      <c r="O112" s="72"/>
      <c r="P112" s="72"/>
      <c r="Q112" s="72"/>
      <c r="R112" s="71"/>
    </row>
    <row r="113" spans="1:18" ht="12.95" customHeight="1" x14ac:dyDescent="0.2">
      <c r="A113" s="84" t="s">
        <v>161</v>
      </c>
      <c r="B113" s="84" t="s">
        <v>762</v>
      </c>
      <c r="C113" s="58" t="s">
        <v>222</v>
      </c>
      <c r="D113" s="58" t="s">
        <v>1180</v>
      </c>
      <c r="E113" s="80">
        <v>10</v>
      </c>
      <c r="F113" s="81">
        <v>665334.48199999996</v>
      </c>
      <c r="G113" s="63">
        <v>5521136.5590000004</v>
      </c>
      <c r="H113" s="82"/>
      <c r="I113" s="80">
        <v>1381023.88197</v>
      </c>
      <c r="J113" s="80">
        <v>548015.38584999996</v>
      </c>
      <c r="K113" s="71">
        <v>4</v>
      </c>
      <c r="L113" s="76">
        <v>0.03</v>
      </c>
      <c r="M113" s="75"/>
      <c r="N113" s="75"/>
      <c r="O113" s="72"/>
      <c r="P113" s="72"/>
      <c r="Q113" s="72"/>
      <c r="R113" s="71"/>
    </row>
    <row r="114" spans="1:18" ht="12.95" customHeight="1" x14ac:dyDescent="0.2">
      <c r="A114" s="84" t="s">
        <v>161</v>
      </c>
      <c r="B114" s="84" t="s">
        <v>762</v>
      </c>
      <c r="C114" s="58" t="s">
        <v>223</v>
      </c>
      <c r="D114" s="58" t="s">
        <v>1181</v>
      </c>
      <c r="E114" s="80">
        <v>10</v>
      </c>
      <c r="F114" s="81">
        <v>665243.86100000003</v>
      </c>
      <c r="G114" s="63">
        <v>5519691.5029999996</v>
      </c>
      <c r="H114" s="82"/>
      <c r="I114" s="80">
        <v>1380997.13316</v>
      </c>
      <c r="J114" s="80">
        <v>546567.96175999998</v>
      </c>
      <c r="K114" s="71">
        <v>4</v>
      </c>
      <c r="L114" s="76">
        <v>0.06</v>
      </c>
      <c r="M114" s="75"/>
      <c r="N114" s="75"/>
      <c r="O114" s="72"/>
      <c r="P114" s="72"/>
      <c r="Q114" s="72"/>
      <c r="R114" s="71"/>
    </row>
    <row r="115" spans="1:18" ht="12.95" customHeight="1" x14ac:dyDescent="0.2">
      <c r="A115" s="84" t="s">
        <v>161</v>
      </c>
      <c r="B115" s="84" t="s">
        <v>762</v>
      </c>
      <c r="C115" s="58" t="s">
        <v>224</v>
      </c>
      <c r="D115" s="58" t="s">
        <v>1182</v>
      </c>
      <c r="E115" s="80">
        <v>10</v>
      </c>
      <c r="F115" s="81">
        <v>664707.245</v>
      </c>
      <c r="G115" s="63">
        <v>5519151.8679999998</v>
      </c>
      <c r="H115" s="82"/>
      <c r="I115" s="80">
        <v>1380484.70891</v>
      </c>
      <c r="J115" s="80">
        <v>546005.22236999997</v>
      </c>
      <c r="K115" s="71">
        <v>3</v>
      </c>
      <c r="L115" s="76">
        <v>0.04</v>
      </c>
      <c r="M115" s="75"/>
      <c r="N115" s="75"/>
      <c r="O115" s="72"/>
      <c r="P115" s="72"/>
      <c r="Q115" s="72"/>
      <c r="R115" s="71"/>
    </row>
    <row r="116" spans="1:18" ht="12.95" customHeight="1" x14ac:dyDescent="0.2">
      <c r="A116" s="84" t="s">
        <v>161</v>
      </c>
      <c r="B116" s="84" t="s">
        <v>762</v>
      </c>
      <c r="C116" s="58" t="s">
        <v>225</v>
      </c>
      <c r="D116" s="58" t="s">
        <v>1182</v>
      </c>
      <c r="E116" s="80">
        <v>10</v>
      </c>
      <c r="F116" s="81">
        <v>664285.18299999996</v>
      </c>
      <c r="G116" s="63">
        <v>5518559.4500000002</v>
      </c>
      <c r="H116" s="82"/>
      <c r="I116" s="80">
        <v>1380089.0864500001</v>
      </c>
      <c r="J116" s="80">
        <v>545394.82738000003</v>
      </c>
      <c r="K116" s="71">
        <v>4</v>
      </c>
      <c r="L116" s="76">
        <v>0.03</v>
      </c>
      <c r="M116" s="75"/>
      <c r="N116" s="75"/>
      <c r="O116" s="72"/>
      <c r="P116" s="72"/>
      <c r="Q116" s="72"/>
      <c r="R116" s="71"/>
    </row>
    <row r="117" spans="1:18" ht="12.95" customHeight="1" x14ac:dyDescent="0.2">
      <c r="A117" s="84" t="s">
        <v>161</v>
      </c>
      <c r="B117" s="84" t="s">
        <v>762</v>
      </c>
      <c r="C117" s="58" t="s">
        <v>226</v>
      </c>
      <c r="D117" s="58" t="s">
        <v>797</v>
      </c>
      <c r="E117" s="80">
        <v>10</v>
      </c>
      <c r="F117" s="81">
        <v>663784.59</v>
      </c>
      <c r="G117" s="63">
        <v>5518003.6059999997</v>
      </c>
      <c r="H117" s="82"/>
      <c r="I117" s="80">
        <v>1379613.3651399999</v>
      </c>
      <c r="J117" s="80">
        <v>544817.49745000002</v>
      </c>
      <c r="K117" s="71">
        <v>3</v>
      </c>
      <c r="L117" s="76">
        <v>0.2</v>
      </c>
      <c r="M117" s="75"/>
      <c r="N117" s="75"/>
      <c r="O117" s="72"/>
      <c r="P117" s="72"/>
      <c r="Q117" s="72"/>
      <c r="R117" s="71"/>
    </row>
    <row r="118" spans="1:18" ht="12.95" customHeight="1" x14ac:dyDescent="0.2">
      <c r="A118" s="84" t="s">
        <v>161</v>
      </c>
      <c r="B118" s="84" t="s">
        <v>762</v>
      </c>
      <c r="C118" s="58" t="s">
        <v>227</v>
      </c>
      <c r="D118" s="58" t="s">
        <v>1183</v>
      </c>
      <c r="E118" s="80">
        <v>10</v>
      </c>
      <c r="F118" s="81">
        <v>663352.18000000005</v>
      </c>
      <c r="G118" s="63">
        <v>5517419.9800000004</v>
      </c>
      <c r="H118" s="82"/>
      <c r="I118" s="80">
        <v>1379207.00229</v>
      </c>
      <c r="J118" s="80">
        <v>544215.43394999998</v>
      </c>
      <c r="K118" s="71">
        <v>3</v>
      </c>
      <c r="L118" s="76">
        <v>0.22</v>
      </c>
      <c r="M118" s="75"/>
      <c r="N118" s="75"/>
      <c r="O118" s="72"/>
      <c r="P118" s="72"/>
      <c r="Q118" s="72"/>
      <c r="R118" s="71"/>
    </row>
    <row r="119" spans="1:18" ht="12.95" customHeight="1" x14ac:dyDescent="0.2">
      <c r="A119" s="84" t="s">
        <v>161</v>
      </c>
      <c r="B119" s="84" t="s">
        <v>762</v>
      </c>
      <c r="C119" s="58" t="s">
        <v>396</v>
      </c>
      <c r="D119" s="58" t="s">
        <v>1183</v>
      </c>
      <c r="E119" s="80">
        <v>10</v>
      </c>
      <c r="F119" s="95">
        <v>663072</v>
      </c>
      <c r="G119" s="63">
        <v>5516707</v>
      </c>
      <c r="H119" s="84" t="s">
        <v>397</v>
      </c>
      <c r="I119" s="29">
        <v>1378958.86</v>
      </c>
      <c r="J119" s="29">
        <v>543490.8872</v>
      </c>
      <c r="K119" s="71"/>
      <c r="L119" s="76"/>
      <c r="M119" s="75"/>
      <c r="N119" s="75"/>
      <c r="O119" s="72"/>
      <c r="P119" s="72"/>
      <c r="Q119" s="72"/>
      <c r="R119" s="71"/>
    </row>
    <row r="120" spans="1:18" ht="12.95" customHeight="1" x14ac:dyDescent="0.2">
      <c r="A120" s="84" t="s">
        <v>161</v>
      </c>
      <c r="B120" s="84" t="s">
        <v>762</v>
      </c>
      <c r="C120" s="58" t="s">
        <v>229</v>
      </c>
      <c r="D120" s="58" t="s">
        <v>1184</v>
      </c>
      <c r="E120" s="80">
        <v>10</v>
      </c>
      <c r="F120" s="81">
        <v>669400.40899999999</v>
      </c>
      <c r="G120" s="63">
        <v>5544174.1859999998</v>
      </c>
      <c r="H120" s="82"/>
      <c r="I120" s="80">
        <v>1378958.85992</v>
      </c>
      <c r="J120" s="80">
        <v>543490.88717</v>
      </c>
      <c r="K120" s="71">
        <v>4</v>
      </c>
      <c r="L120" s="76">
        <v>0.05</v>
      </c>
      <c r="M120" s="75"/>
      <c r="N120" s="75"/>
      <c r="O120" s="72"/>
      <c r="P120" s="72"/>
      <c r="Q120" s="72"/>
      <c r="R120" s="71"/>
    </row>
    <row r="121" spans="1:18" ht="12.95" customHeight="1" x14ac:dyDescent="0.2">
      <c r="A121" s="84" t="s">
        <v>161</v>
      </c>
      <c r="B121" s="84" t="s">
        <v>762</v>
      </c>
      <c r="C121" s="58" t="s">
        <v>230</v>
      </c>
      <c r="D121" s="58" t="s">
        <v>1185</v>
      </c>
      <c r="E121" s="80">
        <v>10</v>
      </c>
      <c r="F121" s="81">
        <v>668725.07200000004</v>
      </c>
      <c r="G121" s="63">
        <v>5542891.5279999999</v>
      </c>
      <c r="H121" s="82"/>
      <c r="I121" s="80">
        <v>1384069.4064799999</v>
      </c>
      <c r="J121" s="80">
        <v>571209.30993999995</v>
      </c>
      <c r="K121" s="71">
        <v>4</v>
      </c>
      <c r="L121" s="76">
        <v>0.04</v>
      </c>
      <c r="M121" s="75"/>
      <c r="N121" s="75"/>
      <c r="O121" s="72"/>
      <c r="P121" s="72"/>
      <c r="Q121" s="72"/>
      <c r="R121" s="71"/>
    </row>
    <row r="122" spans="1:18" ht="12.95" customHeight="1" x14ac:dyDescent="0.2">
      <c r="A122" s="84" t="s">
        <v>161</v>
      </c>
      <c r="B122" s="84" t="s">
        <v>762</v>
      </c>
      <c r="C122" s="58" t="s">
        <v>231</v>
      </c>
      <c r="D122" s="58" t="s">
        <v>1185</v>
      </c>
      <c r="E122" s="80">
        <v>10</v>
      </c>
      <c r="F122" s="81">
        <v>668210.17200000002</v>
      </c>
      <c r="G122" s="63">
        <v>5542305.415</v>
      </c>
      <c r="H122" s="82"/>
      <c r="I122" s="80">
        <v>1383451.31981</v>
      </c>
      <c r="J122" s="80">
        <v>569898.00644000003</v>
      </c>
      <c r="K122" s="71">
        <v>4</v>
      </c>
      <c r="L122" s="76">
        <v>0.06</v>
      </c>
      <c r="M122" s="75"/>
      <c r="N122" s="75"/>
      <c r="O122" s="72"/>
      <c r="P122" s="72"/>
      <c r="Q122" s="72"/>
      <c r="R122" s="71"/>
    </row>
    <row r="123" spans="1:18" ht="12.95" customHeight="1" x14ac:dyDescent="0.2">
      <c r="A123" s="84" t="s">
        <v>161</v>
      </c>
      <c r="B123" s="84" t="s">
        <v>762</v>
      </c>
      <c r="C123" s="58" t="s">
        <v>232</v>
      </c>
      <c r="D123" s="58" t="s">
        <v>1186</v>
      </c>
      <c r="E123" s="80">
        <v>10</v>
      </c>
      <c r="F123" s="81">
        <v>667818.97100000002</v>
      </c>
      <c r="G123" s="63">
        <v>5541659.0379999997</v>
      </c>
      <c r="H123" s="82"/>
      <c r="I123" s="80">
        <v>1382962.7689</v>
      </c>
      <c r="J123" s="80">
        <v>569289.70389999996</v>
      </c>
      <c r="K123" s="71">
        <v>3</v>
      </c>
      <c r="L123" s="76">
        <v>0.11</v>
      </c>
      <c r="M123" s="75"/>
      <c r="N123" s="75"/>
      <c r="O123" s="72"/>
      <c r="P123" s="72"/>
      <c r="Q123" s="72"/>
      <c r="R123" s="71"/>
    </row>
    <row r="124" spans="1:18" ht="12.95" customHeight="1" x14ac:dyDescent="0.2">
      <c r="A124" s="84" t="s">
        <v>161</v>
      </c>
      <c r="B124" s="84" t="s">
        <v>762</v>
      </c>
      <c r="C124" s="58" t="s">
        <v>233</v>
      </c>
      <c r="D124" s="58" t="s">
        <v>1187</v>
      </c>
      <c r="E124" s="80">
        <v>10</v>
      </c>
      <c r="F124" s="81">
        <v>667457.75399999996</v>
      </c>
      <c r="G124" s="63">
        <v>5540957.1619999995</v>
      </c>
      <c r="H124" s="82"/>
      <c r="I124" s="80">
        <v>1382600.4549799999</v>
      </c>
      <c r="J124" s="80">
        <v>568626.65462000004</v>
      </c>
      <c r="K124" s="71">
        <v>3</v>
      </c>
      <c r="L124" s="76">
        <v>0.15</v>
      </c>
      <c r="M124" s="75"/>
      <c r="N124" s="75"/>
      <c r="O124" s="72"/>
      <c r="P124" s="72"/>
      <c r="Q124" s="72"/>
      <c r="R124" s="71"/>
    </row>
    <row r="125" spans="1:18" ht="12.95" customHeight="1" x14ac:dyDescent="0.2">
      <c r="A125" s="84" t="s">
        <v>161</v>
      </c>
      <c r="B125" s="84" t="s">
        <v>762</v>
      </c>
      <c r="C125" s="58" t="s">
        <v>234</v>
      </c>
      <c r="D125" s="58" t="s">
        <v>1188</v>
      </c>
      <c r="E125" s="80">
        <v>10</v>
      </c>
      <c r="F125" s="81">
        <v>666884.45299999998</v>
      </c>
      <c r="G125" s="63">
        <v>5540435.4050000003</v>
      </c>
      <c r="H125" s="82"/>
      <c r="I125" s="80">
        <v>1382270.5416000001</v>
      </c>
      <c r="J125" s="80">
        <v>567909.48407999997</v>
      </c>
      <c r="K125" s="71">
        <v>3</v>
      </c>
      <c r="L125" s="76">
        <v>0.11</v>
      </c>
      <c r="M125" s="75"/>
      <c r="N125" s="75"/>
      <c r="O125" s="72"/>
      <c r="P125" s="72"/>
      <c r="Q125" s="72"/>
      <c r="R125" s="71"/>
    </row>
    <row r="126" spans="1:18" ht="12.95" customHeight="1" x14ac:dyDescent="0.2">
      <c r="A126" s="84" t="s">
        <v>161</v>
      </c>
      <c r="B126" s="84" t="s">
        <v>762</v>
      </c>
      <c r="C126" s="58" t="s">
        <v>235</v>
      </c>
      <c r="D126" s="58" t="s">
        <v>1189</v>
      </c>
      <c r="E126" s="80">
        <v>10</v>
      </c>
      <c r="F126" s="81">
        <v>666339.30900000001</v>
      </c>
      <c r="G126" s="63">
        <v>5539898.8540000003</v>
      </c>
      <c r="H126" s="82"/>
      <c r="I126" s="80">
        <v>1381720.7848199999</v>
      </c>
      <c r="J126" s="80">
        <v>567362.91171999997</v>
      </c>
      <c r="K126" s="71">
        <v>3</v>
      </c>
      <c r="L126" s="76">
        <v>0.16</v>
      </c>
      <c r="M126" s="75"/>
      <c r="N126" s="75"/>
      <c r="O126" s="72"/>
      <c r="P126" s="72"/>
      <c r="Q126" s="72"/>
      <c r="R126" s="71"/>
    </row>
    <row r="127" spans="1:18" ht="12.95" customHeight="1" x14ac:dyDescent="0.2">
      <c r="A127" s="84" t="s">
        <v>161</v>
      </c>
      <c r="B127" s="84" t="s">
        <v>762</v>
      </c>
      <c r="C127" s="58" t="s">
        <v>236</v>
      </c>
      <c r="D127" s="58" t="s">
        <v>1189</v>
      </c>
      <c r="E127" s="80">
        <v>10</v>
      </c>
      <c r="F127" s="81">
        <v>665913.70200000005</v>
      </c>
      <c r="G127" s="63">
        <v>5539299.29</v>
      </c>
      <c r="H127" s="82"/>
      <c r="I127" s="80">
        <v>1381199.8059700001</v>
      </c>
      <c r="J127" s="80">
        <v>566802.80484</v>
      </c>
      <c r="K127" s="71">
        <v>4</v>
      </c>
      <c r="L127" s="76">
        <v>0.08</v>
      </c>
      <c r="M127" s="75"/>
      <c r="N127" s="75"/>
      <c r="O127" s="72"/>
      <c r="P127" s="72"/>
      <c r="Q127" s="72"/>
      <c r="R127" s="71"/>
    </row>
    <row r="128" spans="1:18" ht="12.95" customHeight="1" x14ac:dyDescent="0.2">
      <c r="A128" s="84" t="s">
        <v>161</v>
      </c>
      <c r="B128" s="84" t="s">
        <v>762</v>
      </c>
      <c r="C128" s="58" t="s">
        <v>237</v>
      </c>
      <c r="D128" s="58" t="s">
        <v>1190</v>
      </c>
      <c r="E128" s="80">
        <v>10</v>
      </c>
      <c r="F128" s="81">
        <v>665226.75100000005</v>
      </c>
      <c r="G128" s="63">
        <v>5538962.2690000003</v>
      </c>
      <c r="H128" s="82"/>
      <c r="I128" s="80">
        <v>1380801.0295200001</v>
      </c>
      <c r="J128" s="80">
        <v>566185.02046999999</v>
      </c>
      <c r="K128" s="71">
        <v>4</v>
      </c>
      <c r="L128" s="76">
        <v>0.09</v>
      </c>
      <c r="M128" s="75"/>
      <c r="N128" s="75"/>
      <c r="O128" s="72"/>
      <c r="P128" s="72"/>
      <c r="Q128" s="72"/>
      <c r="R128" s="71"/>
    </row>
    <row r="129" spans="1:18" ht="12.95" customHeight="1" x14ac:dyDescent="0.2">
      <c r="A129" s="84" t="s">
        <v>161</v>
      </c>
      <c r="B129" s="84" t="s">
        <v>762</v>
      </c>
      <c r="C129" s="58" t="s">
        <v>238</v>
      </c>
      <c r="D129" s="58" t="s">
        <v>1191</v>
      </c>
      <c r="E129" s="80">
        <v>10</v>
      </c>
      <c r="F129" s="81">
        <v>664856.29200000002</v>
      </c>
      <c r="G129" s="63">
        <v>5538322.9840000002</v>
      </c>
      <c r="H129" s="82"/>
      <c r="I129" s="80">
        <v>1380129.5558199999</v>
      </c>
      <c r="J129" s="80">
        <v>565818.00863000005</v>
      </c>
      <c r="K129" s="71">
        <v>4</v>
      </c>
      <c r="L129" s="76">
        <v>0.11</v>
      </c>
      <c r="M129" s="75"/>
      <c r="N129" s="75"/>
      <c r="O129" s="72"/>
      <c r="P129" s="72"/>
      <c r="Q129" s="72"/>
      <c r="R129" s="71"/>
    </row>
    <row r="130" spans="1:18" ht="12.95" customHeight="1" x14ac:dyDescent="0.2">
      <c r="A130" s="84" t="s">
        <v>161</v>
      </c>
      <c r="B130" s="84" t="s">
        <v>762</v>
      </c>
      <c r="C130" s="58" t="s">
        <v>239</v>
      </c>
      <c r="D130" s="58" t="s">
        <v>1192</v>
      </c>
      <c r="E130" s="80">
        <v>10</v>
      </c>
      <c r="F130" s="81">
        <v>664463.61600000004</v>
      </c>
      <c r="G130" s="63">
        <v>5537760.6749999998</v>
      </c>
      <c r="H130" s="82"/>
      <c r="I130" s="80">
        <v>1379787.62032</v>
      </c>
      <c r="J130" s="80">
        <v>565162.97843999998</v>
      </c>
      <c r="K130" s="71">
        <v>4</v>
      </c>
      <c r="L130" s="76">
        <v>0.09</v>
      </c>
      <c r="M130" s="75"/>
      <c r="N130" s="75"/>
      <c r="O130" s="72"/>
      <c r="P130" s="72"/>
      <c r="Q130" s="72"/>
      <c r="R130" s="71"/>
    </row>
    <row r="131" spans="1:18" ht="12.95" customHeight="1" x14ac:dyDescent="0.2">
      <c r="A131" s="84" t="s">
        <v>161</v>
      </c>
      <c r="B131" s="84" t="s">
        <v>762</v>
      </c>
      <c r="C131" s="58" t="s">
        <v>240</v>
      </c>
      <c r="D131" s="58" t="s">
        <v>1192</v>
      </c>
      <c r="E131" s="80">
        <v>10</v>
      </c>
      <c r="F131" s="81">
        <v>664219.77399999998</v>
      </c>
      <c r="G131" s="63">
        <v>5537031.8739999998</v>
      </c>
      <c r="H131" s="82"/>
      <c r="I131" s="80">
        <v>1379420.0879200001</v>
      </c>
      <c r="J131" s="80">
        <v>564583.87604</v>
      </c>
      <c r="K131" s="71">
        <v>4</v>
      </c>
      <c r="L131" s="76">
        <v>0.05</v>
      </c>
      <c r="M131" s="75"/>
      <c r="N131" s="75"/>
      <c r="O131" s="72"/>
      <c r="P131" s="72"/>
      <c r="Q131" s="72"/>
      <c r="R131" s="71"/>
    </row>
    <row r="132" spans="1:18" ht="12.95" customHeight="1" x14ac:dyDescent="0.2">
      <c r="A132" s="84" t="s">
        <v>161</v>
      </c>
      <c r="B132" s="84" t="s">
        <v>762</v>
      </c>
      <c r="C132" s="58" t="s">
        <v>241</v>
      </c>
      <c r="D132" s="58" t="s">
        <v>818</v>
      </c>
      <c r="E132" s="80">
        <v>10</v>
      </c>
      <c r="F132" s="81">
        <v>664161.79</v>
      </c>
      <c r="G132" s="63">
        <v>5536258.5120000001</v>
      </c>
      <c r="H132" s="82"/>
      <c r="I132" s="80">
        <v>1379208.59916</v>
      </c>
      <c r="J132" s="80">
        <v>563845.00734999997</v>
      </c>
      <c r="K132" s="71">
        <v>4</v>
      </c>
      <c r="L132" s="76">
        <v>0.05</v>
      </c>
      <c r="M132" s="75"/>
      <c r="N132" s="75"/>
      <c r="O132" s="72"/>
      <c r="P132" s="72"/>
      <c r="Q132" s="72"/>
      <c r="R132" s="71"/>
    </row>
    <row r="133" spans="1:18" ht="12.95" customHeight="1" x14ac:dyDescent="0.2">
      <c r="A133" s="84" t="s">
        <v>161</v>
      </c>
      <c r="B133" s="84" t="s">
        <v>762</v>
      </c>
      <c r="C133" s="58" t="s">
        <v>242</v>
      </c>
      <c r="D133" s="58" t="s">
        <v>1193</v>
      </c>
      <c r="E133" s="80">
        <v>10</v>
      </c>
      <c r="F133" s="81">
        <v>663647.52500000002</v>
      </c>
      <c r="G133" s="63">
        <v>5534821.7929999996</v>
      </c>
      <c r="H133" s="82"/>
      <c r="I133" s="80">
        <v>1379184.7722400001</v>
      </c>
      <c r="J133" s="80">
        <v>563069.82337999996</v>
      </c>
      <c r="K133" s="71">
        <v>4</v>
      </c>
      <c r="L133" s="76">
        <v>7.0000000000000007E-2</v>
      </c>
      <c r="M133" s="75"/>
      <c r="N133" s="75"/>
      <c r="O133" s="72"/>
      <c r="P133" s="72"/>
      <c r="Q133" s="72"/>
      <c r="R133" s="71"/>
    </row>
    <row r="134" spans="1:18" ht="12.95" customHeight="1" x14ac:dyDescent="0.2">
      <c r="A134" s="84" t="s">
        <v>161</v>
      </c>
      <c r="B134" s="84" t="s">
        <v>762</v>
      </c>
      <c r="C134" s="58" t="s">
        <v>243</v>
      </c>
      <c r="D134" s="58" t="s">
        <v>1194</v>
      </c>
      <c r="E134" s="80">
        <v>10</v>
      </c>
      <c r="F134" s="81">
        <v>663639.62100000004</v>
      </c>
      <c r="G134" s="63">
        <v>5533061.4419999998</v>
      </c>
      <c r="H134" s="82"/>
      <c r="I134" s="80">
        <v>1378734.30495</v>
      </c>
      <c r="J134" s="80">
        <v>561611.79925000004</v>
      </c>
      <c r="K134" s="71">
        <v>3</v>
      </c>
      <c r="L134" s="76">
        <v>0.21</v>
      </c>
      <c r="M134" s="75"/>
      <c r="N134" s="75"/>
      <c r="O134" s="72"/>
      <c r="P134" s="72"/>
      <c r="Q134" s="72"/>
      <c r="R134" s="71"/>
    </row>
    <row r="135" spans="1:18" ht="12.95" customHeight="1" x14ac:dyDescent="0.2">
      <c r="A135" s="84" t="s">
        <v>161</v>
      </c>
      <c r="B135" s="84" t="s">
        <v>762</v>
      </c>
      <c r="C135" s="58" t="s">
        <v>244</v>
      </c>
      <c r="D135" s="58" t="s">
        <v>1194</v>
      </c>
      <c r="E135" s="80">
        <v>10</v>
      </c>
      <c r="F135" s="81">
        <v>664369.23100000003</v>
      </c>
      <c r="G135" s="63">
        <v>5533160.3279999997</v>
      </c>
      <c r="H135" s="82"/>
      <c r="I135" s="80">
        <v>1378804.04825</v>
      </c>
      <c r="J135" s="80">
        <v>559852.82128000003</v>
      </c>
      <c r="K135" s="71">
        <v>3</v>
      </c>
      <c r="L135" s="76">
        <v>0.08</v>
      </c>
      <c r="M135" s="75"/>
      <c r="N135" s="75"/>
      <c r="O135" s="72"/>
      <c r="P135" s="72"/>
      <c r="Q135" s="72"/>
      <c r="R135" s="71"/>
    </row>
    <row r="136" spans="1:18" ht="12.95" customHeight="1" x14ac:dyDescent="0.2">
      <c r="A136" s="84" t="s">
        <v>161</v>
      </c>
      <c r="B136" s="84" t="s">
        <v>762</v>
      </c>
      <c r="C136" s="58" t="s">
        <v>245</v>
      </c>
      <c r="D136" s="58" t="s">
        <v>1195</v>
      </c>
      <c r="E136" s="80">
        <v>10</v>
      </c>
      <c r="F136" s="81">
        <v>665021.11</v>
      </c>
      <c r="G136" s="63">
        <v>5533458.9199999999</v>
      </c>
      <c r="H136" s="82"/>
      <c r="I136" s="80">
        <v>1379528.6977200001</v>
      </c>
      <c r="J136" s="80">
        <v>559983.80582000001</v>
      </c>
      <c r="K136" s="71">
        <v>4</v>
      </c>
      <c r="L136" s="76">
        <v>0.12</v>
      </c>
      <c r="M136" s="75"/>
      <c r="N136" s="75"/>
      <c r="O136" s="72"/>
      <c r="P136" s="72"/>
      <c r="Q136" s="72"/>
      <c r="R136" s="71"/>
    </row>
    <row r="137" spans="1:18" ht="12.95" customHeight="1" x14ac:dyDescent="0.2">
      <c r="A137" s="84" t="s">
        <v>161</v>
      </c>
      <c r="B137" s="84" t="s">
        <v>762</v>
      </c>
      <c r="C137" s="58" t="s">
        <v>246</v>
      </c>
      <c r="D137" s="58" t="s">
        <v>1196</v>
      </c>
      <c r="E137" s="80">
        <v>10</v>
      </c>
      <c r="F137" s="81">
        <v>665657.53</v>
      </c>
      <c r="G137" s="63">
        <v>5533706.4419999998</v>
      </c>
      <c r="H137" s="82"/>
      <c r="I137" s="80">
        <v>1380166.8673</v>
      </c>
      <c r="J137" s="80">
        <v>560310.87315999996</v>
      </c>
      <c r="K137" s="71">
        <v>4</v>
      </c>
      <c r="L137" s="76">
        <v>0.09</v>
      </c>
      <c r="M137" s="75"/>
      <c r="N137" s="75"/>
      <c r="O137" s="72"/>
      <c r="P137" s="72"/>
      <c r="Q137" s="72"/>
      <c r="R137" s="71"/>
    </row>
    <row r="138" spans="1:18" ht="12.95" customHeight="1" x14ac:dyDescent="0.2">
      <c r="A138" s="84" t="s">
        <v>161</v>
      </c>
      <c r="B138" s="84" t="s">
        <v>762</v>
      </c>
      <c r="C138" s="58" t="s">
        <v>247</v>
      </c>
      <c r="D138" s="58" t="s">
        <v>1193</v>
      </c>
      <c r="E138" s="80">
        <v>10</v>
      </c>
      <c r="F138" s="81">
        <v>663127.03700000001</v>
      </c>
      <c r="G138" s="63">
        <v>5534012.443</v>
      </c>
      <c r="H138" s="82"/>
      <c r="I138" s="80">
        <v>1380791.83724</v>
      </c>
      <c r="J138" s="80">
        <v>560586.24176999996</v>
      </c>
      <c r="K138" s="71">
        <v>4</v>
      </c>
      <c r="L138" s="76">
        <v>0.04</v>
      </c>
      <c r="M138" s="75"/>
      <c r="N138" s="75"/>
      <c r="O138" s="72"/>
      <c r="P138" s="72"/>
      <c r="Q138" s="72"/>
      <c r="R138" s="71" t="s">
        <v>1415</v>
      </c>
    </row>
    <row r="139" spans="1:18" ht="12.95" customHeight="1" x14ac:dyDescent="0.2">
      <c r="A139" s="84" t="s">
        <v>161</v>
      </c>
      <c r="B139" s="84" t="s">
        <v>762</v>
      </c>
      <c r="C139" s="58" t="s">
        <v>248</v>
      </c>
      <c r="D139" s="58" t="s">
        <v>1197</v>
      </c>
      <c r="E139" s="80">
        <v>10</v>
      </c>
      <c r="F139" s="81">
        <v>662440.72499999998</v>
      </c>
      <c r="G139" s="63">
        <v>5533671.3279999997</v>
      </c>
      <c r="H139" s="82"/>
      <c r="I139" s="80">
        <v>1378249.9425600001</v>
      </c>
      <c r="J139" s="80">
        <v>560780.27375000005</v>
      </c>
      <c r="K139" s="71">
        <v>4</v>
      </c>
      <c r="L139" s="76">
        <v>0.1</v>
      </c>
      <c r="M139" s="75"/>
      <c r="N139" s="75"/>
      <c r="O139" s="72"/>
      <c r="P139" s="72"/>
      <c r="Q139" s="72"/>
      <c r="R139" s="71" t="s">
        <v>1415</v>
      </c>
    </row>
    <row r="140" spans="1:18" ht="12.95" customHeight="1" x14ac:dyDescent="0.2">
      <c r="A140" s="84" t="s">
        <v>161</v>
      </c>
      <c r="B140" s="84" t="s">
        <v>762</v>
      </c>
      <c r="C140" s="58" t="s">
        <v>249</v>
      </c>
      <c r="D140" s="58" t="s">
        <v>1197</v>
      </c>
      <c r="E140" s="80">
        <v>10</v>
      </c>
      <c r="F140" s="81">
        <v>661731.14599999995</v>
      </c>
      <c r="G140" s="63">
        <v>5533489.7470000004</v>
      </c>
      <c r="H140" s="82"/>
      <c r="I140" s="80">
        <v>1377579.2362500001</v>
      </c>
      <c r="J140" s="80">
        <v>560409.21695999999</v>
      </c>
      <c r="K140" s="71">
        <v>4</v>
      </c>
      <c r="L140" s="76">
        <v>0.09</v>
      </c>
      <c r="M140" s="75"/>
      <c r="N140" s="75"/>
      <c r="O140" s="72"/>
      <c r="P140" s="72"/>
      <c r="Q140" s="72"/>
      <c r="R140" s="71" t="s">
        <v>1415</v>
      </c>
    </row>
    <row r="141" spans="1:18" ht="12.95" customHeight="1" x14ac:dyDescent="0.2">
      <c r="A141" s="84" t="s">
        <v>161</v>
      </c>
      <c r="B141" s="84" t="s">
        <v>762</v>
      </c>
      <c r="C141" s="58" t="s">
        <v>250</v>
      </c>
      <c r="D141" s="58" t="s">
        <v>1198</v>
      </c>
      <c r="E141" s="80">
        <v>10</v>
      </c>
      <c r="F141" s="81">
        <v>661203.53700000001</v>
      </c>
      <c r="G141" s="63">
        <v>5532935.4380000001</v>
      </c>
      <c r="H141" s="82"/>
      <c r="I141" s="80">
        <v>1376878.2419199999</v>
      </c>
      <c r="J141" s="80">
        <v>560196.51668</v>
      </c>
      <c r="K141" s="71">
        <v>3</v>
      </c>
      <c r="L141" s="76">
        <v>0.27</v>
      </c>
      <c r="M141" s="75"/>
      <c r="N141" s="75"/>
      <c r="O141" s="72"/>
      <c r="P141" s="72"/>
      <c r="Q141" s="72"/>
      <c r="R141" s="71" t="s">
        <v>1415</v>
      </c>
    </row>
    <row r="142" spans="1:18" ht="12.95" customHeight="1" x14ac:dyDescent="0.2">
      <c r="A142" s="84" t="s">
        <v>161</v>
      </c>
      <c r="B142" s="84" t="s">
        <v>762</v>
      </c>
      <c r="C142" s="58" t="s">
        <v>251</v>
      </c>
      <c r="D142" s="58" t="s">
        <v>1198</v>
      </c>
      <c r="E142" s="80">
        <v>10</v>
      </c>
      <c r="F142" s="81">
        <v>660473.91299999994</v>
      </c>
      <c r="G142" s="63">
        <v>5532687.0369999995</v>
      </c>
      <c r="H142" s="82"/>
      <c r="I142" s="80">
        <v>1376375.4961900001</v>
      </c>
      <c r="J142" s="80">
        <v>559619.48057999997</v>
      </c>
      <c r="K142" s="71">
        <v>4</v>
      </c>
      <c r="L142" s="76">
        <v>0.04</v>
      </c>
      <c r="M142" s="75"/>
      <c r="N142" s="75"/>
      <c r="O142" s="72"/>
      <c r="P142" s="72"/>
      <c r="Q142" s="72"/>
      <c r="R142" s="71" t="s">
        <v>1415</v>
      </c>
    </row>
    <row r="143" spans="1:18" ht="12.95" customHeight="1" x14ac:dyDescent="0.2">
      <c r="A143" s="84" t="s">
        <v>161</v>
      </c>
      <c r="B143" s="84" t="s">
        <v>762</v>
      </c>
      <c r="C143" s="58" t="s">
        <v>252</v>
      </c>
      <c r="D143" s="58" t="s">
        <v>1198</v>
      </c>
      <c r="E143" s="80">
        <v>10</v>
      </c>
      <c r="F143" s="81">
        <v>659765.78099999996</v>
      </c>
      <c r="G143" s="63">
        <v>5532495.6500000004</v>
      </c>
      <c r="H143" s="82"/>
      <c r="I143" s="80">
        <v>1375657.4069399999</v>
      </c>
      <c r="J143" s="80">
        <v>559339.14858000004</v>
      </c>
      <c r="K143" s="71">
        <v>4</v>
      </c>
      <c r="L143" s="76">
        <v>0.09</v>
      </c>
      <c r="M143" s="75"/>
      <c r="N143" s="75"/>
      <c r="O143" s="72"/>
      <c r="P143" s="72"/>
      <c r="Q143" s="72"/>
      <c r="R143" s="71" t="s">
        <v>1415</v>
      </c>
    </row>
    <row r="144" spans="1:18" ht="12.95" customHeight="1" x14ac:dyDescent="0.2">
      <c r="A144" s="84" t="s">
        <v>161</v>
      </c>
      <c r="B144" s="84" t="s">
        <v>762</v>
      </c>
      <c r="C144" s="58" t="s">
        <v>253</v>
      </c>
      <c r="D144" s="58" t="s">
        <v>1199</v>
      </c>
      <c r="E144" s="80">
        <v>10</v>
      </c>
      <c r="F144" s="81">
        <v>659055.66399999999</v>
      </c>
      <c r="G144" s="63">
        <v>5532626.4900000002</v>
      </c>
      <c r="H144" s="82"/>
      <c r="I144" s="80">
        <v>1374958.2746600001</v>
      </c>
      <c r="J144" s="80">
        <v>559116.72689000005</v>
      </c>
      <c r="K144" s="71">
        <v>3</v>
      </c>
      <c r="L144" s="76">
        <v>0.11</v>
      </c>
      <c r="M144" s="75"/>
      <c r="N144" s="75"/>
      <c r="O144" s="72"/>
      <c r="P144" s="72"/>
      <c r="Q144" s="72"/>
      <c r="R144" s="71" t="s">
        <v>1415</v>
      </c>
    </row>
    <row r="145" spans="1:18" ht="12.95" customHeight="1" x14ac:dyDescent="0.2">
      <c r="A145" s="84" t="s">
        <v>161</v>
      </c>
      <c r="B145" s="84" t="s">
        <v>762</v>
      </c>
      <c r="C145" s="58" t="s">
        <v>254</v>
      </c>
      <c r="D145" s="58" t="s">
        <v>1200</v>
      </c>
      <c r="E145" s="80">
        <v>10</v>
      </c>
      <c r="F145" s="81">
        <v>654628.18900000001</v>
      </c>
      <c r="G145" s="63">
        <v>5531025.0630000001</v>
      </c>
      <c r="H145" s="82"/>
      <c r="I145" s="80">
        <v>1374242.9565600001</v>
      </c>
      <c r="J145" s="80">
        <v>559216.13561</v>
      </c>
      <c r="K145" s="71">
        <v>4</v>
      </c>
      <c r="L145" s="76">
        <v>0.16</v>
      </c>
      <c r="M145" s="75"/>
      <c r="N145" s="75"/>
      <c r="O145" s="72"/>
      <c r="P145" s="72"/>
      <c r="Q145" s="72"/>
      <c r="R145" s="71" t="s">
        <v>1415</v>
      </c>
    </row>
    <row r="146" spans="1:18" ht="12.95" customHeight="1" x14ac:dyDescent="0.2">
      <c r="A146" s="84" t="s">
        <v>161</v>
      </c>
      <c r="B146" s="84" t="s">
        <v>762</v>
      </c>
      <c r="C146" s="58" t="s">
        <v>398</v>
      </c>
      <c r="D146" s="58"/>
      <c r="E146" s="80">
        <v>10</v>
      </c>
      <c r="F146" s="95">
        <v>656896</v>
      </c>
      <c r="G146" s="63">
        <v>5547645</v>
      </c>
      <c r="H146" s="84" t="s">
        <v>397</v>
      </c>
      <c r="I146" s="29">
        <v>1371424.226</v>
      </c>
      <c r="J146" s="29">
        <v>574125.80290000001</v>
      </c>
      <c r="K146" s="71"/>
      <c r="L146" s="76"/>
      <c r="M146" s="75"/>
      <c r="N146" s="75"/>
      <c r="O146" s="72"/>
      <c r="P146" s="72"/>
      <c r="Q146" s="72"/>
      <c r="R146" s="71"/>
    </row>
    <row r="147" spans="1:18" ht="12.95" customHeight="1" x14ac:dyDescent="0.2">
      <c r="A147" s="84" t="s">
        <v>161</v>
      </c>
      <c r="B147" s="84" t="s">
        <v>762</v>
      </c>
      <c r="C147" s="58" t="s">
        <v>399</v>
      </c>
      <c r="D147" s="58" t="s">
        <v>1201</v>
      </c>
      <c r="E147" s="80">
        <v>10</v>
      </c>
      <c r="F147" s="95">
        <v>656251</v>
      </c>
      <c r="G147" s="63">
        <v>5547177</v>
      </c>
      <c r="H147" s="84" t="s">
        <v>397</v>
      </c>
      <c r="I147" s="29">
        <v>1370800.4809999999</v>
      </c>
      <c r="J147" s="29">
        <v>573630.25829999999</v>
      </c>
      <c r="K147" s="71"/>
      <c r="L147" s="76"/>
      <c r="M147" s="75"/>
      <c r="N147" s="75"/>
      <c r="O147" s="72"/>
      <c r="P147" s="72"/>
      <c r="Q147" s="72"/>
      <c r="R147" s="71"/>
    </row>
    <row r="148" spans="1:18" ht="12.95" customHeight="1" x14ac:dyDescent="0.2">
      <c r="A148" s="84" t="s">
        <v>161</v>
      </c>
      <c r="B148" s="84" t="s">
        <v>762</v>
      </c>
      <c r="C148" s="58" t="s">
        <v>400</v>
      </c>
      <c r="D148" s="58" t="s">
        <v>1202</v>
      </c>
      <c r="E148" s="80">
        <v>10</v>
      </c>
      <c r="F148" s="95">
        <v>651568</v>
      </c>
      <c r="G148" s="63">
        <v>5542032</v>
      </c>
      <c r="H148" s="84" t="s">
        <v>397</v>
      </c>
      <c r="I148" s="29">
        <v>1366347.5260000001</v>
      </c>
      <c r="J148" s="29">
        <v>568283.71389999997</v>
      </c>
      <c r="K148" s="71"/>
      <c r="L148" s="76"/>
      <c r="M148" s="75"/>
      <c r="N148" s="75"/>
      <c r="O148" s="72"/>
      <c r="P148" s="72"/>
      <c r="Q148" s="72"/>
      <c r="R148" s="71"/>
    </row>
    <row r="149" spans="1:18" ht="12.95" customHeight="1" x14ac:dyDescent="0.2">
      <c r="A149" s="84" t="s">
        <v>161</v>
      </c>
      <c r="B149" s="84" t="s">
        <v>762</v>
      </c>
      <c r="C149" s="58" t="s">
        <v>401</v>
      </c>
      <c r="D149" s="58" t="s">
        <v>1202</v>
      </c>
      <c r="E149" s="80">
        <v>10</v>
      </c>
      <c r="F149" s="95">
        <v>650683</v>
      </c>
      <c r="G149" s="63">
        <v>5540742</v>
      </c>
      <c r="H149" s="84" t="s">
        <v>397</v>
      </c>
      <c r="I149" s="29">
        <v>1365520.4350000001</v>
      </c>
      <c r="J149" s="29">
        <v>566955.92079999996</v>
      </c>
      <c r="K149" s="71"/>
      <c r="L149" s="76"/>
      <c r="M149" s="75"/>
      <c r="N149" s="75"/>
      <c r="O149" s="72"/>
      <c r="P149" s="72"/>
      <c r="Q149" s="72"/>
      <c r="R149" s="71"/>
    </row>
    <row r="150" spans="1:18" ht="12.95" customHeight="1" x14ac:dyDescent="0.2">
      <c r="A150" s="84" t="s">
        <v>161</v>
      </c>
      <c r="B150" s="84" t="s">
        <v>762</v>
      </c>
      <c r="C150" s="58" t="s">
        <v>402</v>
      </c>
      <c r="D150" s="58" t="s">
        <v>1203</v>
      </c>
      <c r="E150" s="80">
        <v>10</v>
      </c>
      <c r="F150" s="95">
        <v>650211</v>
      </c>
      <c r="G150" s="63">
        <v>5540130</v>
      </c>
      <c r="H150" s="84" t="s">
        <v>397</v>
      </c>
      <c r="I150" s="29">
        <v>1365075.13</v>
      </c>
      <c r="J150" s="29">
        <v>566323.44790000003</v>
      </c>
      <c r="K150" s="71"/>
      <c r="L150" s="76"/>
      <c r="M150" s="75"/>
      <c r="N150" s="75"/>
      <c r="O150" s="72"/>
      <c r="P150" s="72"/>
      <c r="Q150" s="72"/>
      <c r="R150" s="71"/>
    </row>
    <row r="151" spans="1:18" ht="12.95" customHeight="1" x14ac:dyDescent="0.2">
      <c r="A151" s="84" t="s">
        <v>161</v>
      </c>
      <c r="B151" s="84" t="s">
        <v>762</v>
      </c>
      <c r="C151" s="58" t="s">
        <v>403</v>
      </c>
      <c r="D151" s="58" t="s">
        <v>1203</v>
      </c>
      <c r="E151" s="80">
        <v>10</v>
      </c>
      <c r="F151" s="95">
        <v>649656</v>
      </c>
      <c r="G151" s="63">
        <v>5539592</v>
      </c>
      <c r="H151" s="84" t="s">
        <v>397</v>
      </c>
      <c r="I151" s="29">
        <v>1364544.6329999999</v>
      </c>
      <c r="J151" s="29">
        <v>565762.00390000001</v>
      </c>
      <c r="K151" s="71"/>
      <c r="L151" s="76"/>
      <c r="M151" s="75"/>
      <c r="N151" s="75"/>
      <c r="O151" s="72"/>
      <c r="P151" s="72"/>
      <c r="Q151" s="72"/>
      <c r="R151" s="71"/>
    </row>
    <row r="152" spans="1:18" ht="12.95" customHeight="1" x14ac:dyDescent="0.2">
      <c r="A152" s="84" t="s">
        <v>161</v>
      </c>
      <c r="B152" s="84" t="s">
        <v>762</v>
      </c>
      <c r="C152" s="58" t="s">
        <v>280</v>
      </c>
      <c r="D152" s="58" t="s">
        <v>1204</v>
      </c>
      <c r="E152" s="80">
        <v>10</v>
      </c>
      <c r="F152" s="81">
        <v>648649.85400000005</v>
      </c>
      <c r="G152" s="63">
        <v>5537847.1789999995</v>
      </c>
      <c r="H152" s="82"/>
      <c r="I152" s="80">
        <v>1369889.4438700001</v>
      </c>
      <c r="J152" s="80">
        <v>557421.19316999998</v>
      </c>
      <c r="K152" s="71">
        <v>3</v>
      </c>
      <c r="L152" s="76">
        <v>0.16</v>
      </c>
      <c r="M152" s="75"/>
      <c r="N152" s="75"/>
      <c r="O152" s="72"/>
      <c r="P152" s="72"/>
      <c r="Q152" s="72"/>
      <c r="R152" s="71" t="s">
        <v>1415</v>
      </c>
    </row>
    <row r="153" spans="1:18" ht="12.95" customHeight="1" x14ac:dyDescent="0.2">
      <c r="A153" s="84" t="s">
        <v>161</v>
      </c>
      <c r="B153" s="84" t="s">
        <v>762</v>
      </c>
      <c r="C153" s="58" t="s">
        <v>281</v>
      </c>
      <c r="D153" s="58" t="s">
        <v>1205</v>
      </c>
      <c r="E153" s="80">
        <v>10</v>
      </c>
      <c r="F153" s="81">
        <v>648546.31200000003</v>
      </c>
      <c r="G153" s="63">
        <v>5537151.4119999995</v>
      </c>
      <c r="H153" s="82"/>
      <c r="I153" s="80">
        <v>1371424.2258899999</v>
      </c>
      <c r="J153" s="80">
        <v>574125.80293000001</v>
      </c>
      <c r="K153" s="71">
        <v>3</v>
      </c>
      <c r="L153" s="76">
        <v>0.28000000000000003</v>
      </c>
      <c r="M153" s="75"/>
      <c r="N153" s="75"/>
      <c r="O153" s="72"/>
      <c r="P153" s="72"/>
      <c r="Q153" s="72"/>
      <c r="R153" s="71"/>
    </row>
    <row r="154" spans="1:18" ht="12.95" customHeight="1" x14ac:dyDescent="0.2">
      <c r="A154" s="84" t="s">
        <v>161</v>
      </c>
      <c r="B154" s="84" t="s">
        <v>762</v>
      </c>
      <c r="C154" s="58" t="s">
        <v>282</v>
      </c>
      <c r="D154" s="58" t="s">
        <v>1206</v>
      </c>
      <c r="E154" s="80">
        <v>10</v>
      </c>
      <c r="F154" s="81">
        <v>648956.63800000004</v>
      </c>
      <c r="G154" s="63">
        <v>5536475.0049999999</v>
      </c>
      <c r="H154" s="82"/>
      <c r="I154" s="80">
        <v>1370800.48098</v>
      </c>
      <c r="J154" s="80">
        <v>573630.25833999994</v>
      </c>
      <c r="K154" s="71">
        <v>3</v>
      </c>
      <c r="L154" s="76">
        <v>0.15</v>
      </c>
      <c r="M154" s="75"/>
      <c r="N154" s="75"/>
      <c r="O154" s="72"/>
      <c r="P154" s="72"/>
      <c r="Q154" s="72"/>
      <c r="R154" s="71"/>
    </row>
    <row r="155" spans="1:18" ht="12.95" customHeight="1" x14ac:dyDescent="0.2">
      <c r="A155" s="84" t="s">
        <v>161</v>
      </c>
      <c r="B155" s="84" t="s">
        <v>762</v>
      </c>
      <c r="C155" s="58" t="s">
        <v>283</v>
      </c>
      <c r="D155" s="58" t="s">
        <v>1207</v>
      </c>
      <c r="E155" s="80">
        <v>10</v>
      </c>
      <c r="F155" s="81">
        <v>649355.15300000005</v>
      </c>
      <c r="G155" s="63">
        <v>5535783.9539999999</v>
      </c>
      <c r="H155" s="82"/>
      <c r="I155" s="80">
        <v>1366347.52593</v>
      </c>
      <c r="J155" s="80">
        <v>568283.71392000001</v>
      </c>
      <c r="K155" s="71">
        <v>3</v>
      </c>
      <c r="L155" s="76">
        <v>0.15</v>
      </c>
      <c r="M155" s="75"/>
      <c r="N155" s="75"/>
      <c r="O155" s="72"/>
      <c r="P155" s="72"/>
      <c r="Q155" s="72"/>
      <c r="R155" s="71"/>
    </row>
    <row r="156" spans="1:18" ht="12.95" customHeight="1" x14ac:dyDescent="0.2">
      <c r="A156" s="84" t="s">
        <v>161</v>
      </c>
      <c r="B156" s="84" t="s">
        <v>762</v>
      </c>
      <c r="C156" s="58" t="s">
        <v>284</v>
      </c>
      <c r="D156" s="58" t="s">
        <v>1207</v>
      </c>
      <c r="E156" s="80">
        <v>10</v>
      </c>
      <c r="F156" s="81">
        <v>649653.26899999997</v>
      </c>
      <c r="G156" s="63">
        <v>5535067.4879999999</v>
      </c>
      <c r="H156" s="82"/>
      <c r="I156" s="80">
        <v>1365520.4351900001</v>
      </c>
      <c r="J156" s="80">
        <v>566955.92084000004</v>
      </c>
      <c r="K156" s="71">
        <v>3</v>
      </c>
      <c r="L156" s="76">
        <v>0.16</v>
      </c>
      <c r="M156" s="75"/>
      <c r="N156" s="75"/>
      <c r="O156" s="72"/>
      <c r="P156" s="72"/>
      <c r="Q156" s="72"/>
      <c r="R156" s="71"/>
    </row>
    <row r="157" spans="1:18" ht="12.95" customHeight="1" x14ac:dyDescent="0.2">
      <c r="A157" s="84" t="s">
        <v>161</v>
      </c>
      <c r="B157" s="84" t="s">
        <v>762</v>
      </c>
      <c r="C157" s="58" t="s">
        <v>285</v>
      </c>
      <c r="D157" s="58" t="s">
        <v>1207</v>
      </c>
      <c r="E157" s="80">
        <v>10</v>
      </c>
      <c r="F157" s="81">
        <v>649717.18799999997</v>
      </c>
      <c r="G157" s="63">
        <v>5534288.1030000001</v>
      </c>
      <c r="H157" s="82"/>
      <c r="I157" s="80">
        <v>1365075.1295400001</v>
      </c>
      <c r="J157" s="80">
        <v>566323.44787999999</v>
      </c>
      <c r="K157" s="71">
        <v>3</v>
      </c>
      <c r="L157" s="76">
        <v>0.05</v>
      </c>
      <c r="M157" s="75"/>
      <c r="N157" s="75"/>
      <c r="O157" s="72"/>
      <c r="P157" s="72"/>
      <c r="Q157" s="72"/>
      <c r="R157" s="71"/>
    </row>
    <row r="158" spans="1:18" ht="12.95" customHeight="1" x14ac:dyDescent="0.2">
      <c r="A158" s="84" t="s">
        <v>161</v>
      </c>
      <c r="B158" s="84" t="s">
        <v>762</v>
      </c>
      <c r="C158" s="58" t="s">
        <v>269</v>
      </c>
      <c r="D158" s="58" t="s">
        <v>1208</v>
      </c>
      <c r="E158" s="80">
        <v>10</v>
      </c>
      <c r="F158" s="81">
        <v>647525.49199999997</v>
      </c>
      <c r="G158" s="63">
        <v>5539325.4230000004</v>
      </c>
      <c r="H158" s="82"/>
      <c r="I158" s="80">
        <v>1364544.6334599999</v>
      </c>
      <c r="J158" s="80">
        <v>565762.00390999997</v>
      </c>
      <c r="K158" s="71">
        <v>4</v>
      </c>
      <c r="L158" s="76">
        <v>0.04</v>
      </c>
      <c r="M158" s="75"/>
      <c r="N158" s="75"/>
      <c r="O158" s="72"/>
      <c r="P158" s="72"/>
      <c r="Q158" s="72"/>
      <c r="R158" s="71" t="s">
        <v>1415</v>
      </c>
    </row>
    <row r="159" spans="1:18" ht="12.95" customHeight="1" x14ac:dyDescent="0.2">
      <c r="A159" s="84" t="s">
        <v>161</v>
      </c>
      <c r="B159" s="84" t="s">
        <v>762</v>
      </c>
      <c r="C159" s="58" t="s">
        <v>270</v>
      </c>
      <c r="D159" s="58" t="s">
        <v>1209</v>
      </c>
      <c r="E159" s="80">
        <v>10</v>
      </c>
      <c r="F159" s="81">
        <v>646845.076</v>
      </c>
      <c r="G159" s="63">
        <v>5539535.517</v>
      </c>
      <c r="H159" s="82"/>
      <c r="I159" s="80">
        <v>1363615.7685400001</v>
      </c>
      <c r="J159" s="80">
        <v>563974.05677999998</v>
      </c>
      <c r="K159" s="71">
        <v>4</v>
      </c>
      <c r="L159" s="76">
        <v>0.08</v>
      </c>
      <c r="M159" s="75"/>
      <c r="N159" s="75"/>
      <c r="O159" s="72"/>
      <c r="P159" s="72"/>
      <c r="Q159" s="72"/>
      <c r="R159" s="71" t="s">
        <v>1415</v>
      </c>
    </row>
    <row r="160" spans="1:18" ht="12.95" customHeight="1" x14ac:dyDescent="0.2">
      <c r="A160" s="84" t="s">
        <v>161</v>
      </c>
      <c r="B160" s="84" t="s">
        <v>762</v>
      </c>
      <c r="C160" s="58" t="s">
        <v>271</v>
      </c>
      <c r="D160" s="58" t="s">
        <v>1209</v>
      </c>
      <c r="E160" s="80">
        <v>10</v>
      </c>
      <c r="F160" s="81">
        <v>646104.24300000002</v>
      </c>
      <c r="G160" s="63">
        <v>5539645.6150000002</v>
      </c>
      <c r="H160" s="82"/>
      <c r="I160" s="80">
        <v>1363542.8824499999</v>
      </c>
      <c r="J160" s="80">
        <v>563274.34574999998</v>
      </c>
      <c r="K160" s="71">
        <v>3</v>
      </c>
      <c r="L160" s="76">
        <v>0.15</v>
      </c>
      <c r="M160" s="75"/>
      <c r="N160" s="75"/>
      <c r="O160" s="72"/>
      <c r="P160" s="72"/>
      <c r="Q160" s="72"/>
      <c r="R160" s="71" t="s">
        <v>1415</v>
      </c>
    </row>
    <row r="161" spans="1:18" ht="12.95" customHeight="1" x14ac:dyDescent="0.2">
      <c r="A161" s="84" t="s">
        <v>161</v>
      </c>
      <c r="B161" s="84" t="s">
        <v>762</v>
      </c>
      <c r="C161" s="58" t="s">
        <v>272</v>
      </c>
      <c r="D161" s="58" t="s">
        <v>1210</v>
      </c>
      <c r="E161" s="80">
        <v>10</v>
      </c>
      <c r="F161" s="81">
        <v>645345.18400000001</v>
      </c>
      <c r="G161" s="63">
        <v>5539827.7029999997</v>
      </c>
      <c r="H161" s="82"/>
      <c r="I161" s="80">
        <v>1363982.6025400001</v>
      </c>
      <c r="J161" s="80">
        <v>562616.56703999999</v>
      </c>
      <c r="K161" s="71">
        <v>3</v>
      </c>
      <c r="L161" s="76">
        <v>0.11</v>
      </c>
      <c r="M161" s="75"/>
      <c r="N161" s="75"/>
      <c r="O161" s="72"/>
      <c r="P161" s="72"/>
      <c r="Q161" s="72"/>
      <c r="R161" s="71" t="s">
        <v>1415</v>
      </c>
    </row>
    <row r="162" spans="1:18" ht="12.95" customHeight="1" x14ac:dyDescent="0.2">
      <c r="A162" s="84" t="s">
        <v>161</v>
      </c>
      <c r="B162" s="84" t="s">
        <v>762</v>
      </c>
      <c r="C162" s="58" t="s">
        <v>273</v>
      </c>
      <c r="D162" s="58" t="s">
        <v>1210</v>
      </c>
      <c r="E162" s="80">
        <v>10</v>
      </c>
      <c r="F162" s="81">
        <v>644765.22600000002</v>
      </c>
      <c r="G162" s="63">
        <v>5540335.852</v>
      </c>
      <c r="H162" s="82"/>
      <c r="I162" s="80">
        <v>1364411.1734800001</v>
      </c>
      <c r="J162" s="80">
        <v>561943.64662000001</v>
      </c>
      <c r="K162" s="71">
        <v>4</v>
      </c>
      <c r="L162" s="76">
        <v>7.0000000000000007E-2</v>
      </c>
      <c r="M162" s="75"/>
      <c r="N162" s="75"/>
      <c r="O162" s="72"/>
      <c r="P162" s="72"/>
      <c r="Q162" s="72"/>
      <c r="R162" s="71" t="s">
        <v>1415</v>
      </c>
    </row>
    <row r="163" spans="1:18" ht="12.95" customHeight="1" x14ac:dyDescent="0.2">
      <c r="A163" s="84" t="s">
        <v>161</v>
      </c>
      <c r="B163" s="84" t="s">
        <v>762</v>
      </c>
      <c r="C163" s="58" t="s">
        <v>274</v>
      </c>
      <c r="D163" s="58" t="s">
        <v>840</v>
      </c>
      <c r="E163" s="80">
        <v>10</v>
      </c>
      <c r="F163" s="81">
        <v>644624.04</v>
      </c>
      <c r="G163" s="63">
        <v>5541087.6430000002</v>
      </c>
      <c r="H163" s="82"/>
      <c r="I163" s="80">
        <v>1364740.54584</v>
      </c>
      <c r="J163" s="80">
        <v>561240.92990999995</v>
      </c>
      <c r="K163" s="71">
        <v>3</v>
      </c>
      <c r="L163" s="76">
        <v>0.12</v>
      </c>
      <c r="M163" s="75"/>
      <c r="N163" s="75"/>
      <c r="O163" s="72"/>
      <c r="P163" s="72"/>
      <c r="Q163" s="72"/>
      <c r="R163" s="71" t="s">
        <v>1415</v>
      </c>
    </row>
    <row r="164" spans="1:18" ht="12.95" customHeight="1" x14ac:dyDescent="0.2">
      <c r="A164" s="84" t="s">
        <v>161</v>
      </c>
      <c r="B164" s="84" t="s">
        <v>762</v>
      </c>
      <c r="C164" s="58" t="s">
        <v>275</v>
      </c>
      <c r="D164" s="58" t="s">
        <v>840</v>
      </c>
      <c r="E164" s="80">
        <v>10</v>
      </c>
      <c r="F164" s="81">
        <v>644246.46200000006</v>
      </c>
      <c r="G164" s="63">
        <v>5541783.1200000001</v>
      </c>
      <c r="H164" s="82"/>
      <c r="I164" s="80">
        <v>1364838.6752899999</v>
      </c>
      <c r="J164" s="80">
        <v>560465.06094</v>
      </c>
      <c r="K164" s="71">
        <v>3</v>
      </c>
      <c r="L164" s="76">
        <v>0.19</v>
      </c>
      <c r="M164" s="75"/>
      <c r="N164" s="75"/>
      <c r="O164" s="72"/>
      <c r="P164" s="72"/>
      <c r="Q164" s="72"/>
      <c r="R164" s="71" t="s">
        <v>1415</v>
      </c>
    </row>
    <row r="165" spans="1:18" ht="12.95" customHeight="1" x14ac:dyDescent="0.2">
      <c r="A165" s="84" t="s">
        <v>161</v>
      </c>
      <c r="B165" s="84" t="s">
        <v>762</v>
      </c>
      <c r="C165" s="58" t="s">
        <v>276</v>
      </c>
      <c r="D165" s="58" t="s">
        <v>1211</v>
      </c>
      <c r="E165" s="80">
        <v>10</v>
      </c>
      <c r="F165" s="81">
        <v>643598.79500000004</v>
      </c>
      <c r="G165" s="63">
        <v>5542139.4929999998</v>
      </c>
      <c r="H165" s="82"/>
      <c r="I165" s="80">
        <v>1362427.3802</v>
      </c>
      <c r="J165" s="80">
        <v>565401.63482000004</v>
      </c>
      <c r="K165" s="71">
        <v>3</v>
      </c>
      <c r="L165" s="76">
        <v>0.3</v>
      </c>
      <c r="M165" s="75"/>
      <c r="N165" s="75"/>
      <c r="O165" s="72"/>
      <c r="P165" s="72"/>
      <c r="Q165" s="72"/>
      <c r="R165" s="71"/>
    </row>
    <row r="166" spans="1:18" ht="12.95" customHeight="1" x14ac:dyDescent="0.2">
      <c r="A166" s="84" t="s">
        <v>161</v>
      </c>
      <c r="B166" s="84" t="s">
        <v>762</v>
      </c>
      <c r="C166" s="58" t="s">
        <v>277</v>
      </c>
      <c r="D166" s="58" t="s">
        <v>1211</v>
      </c>
      <c r="E166" s="80">
        <v>10</v>
      </c>
      <c r="F166" s="81">
        <v>642950.66299999994</v>
      </c>
      <c r="G166" s="63">
        <v>5542545.5860000001</v>
      </c>
      <c r="H166" s="82"/>
      <c r="I166" s="80">
        <v>1361738.2929799999</v>
      </c>
      <c r="J166" s="80">
        <v>565581.66601000004</v>
      </c>
      <c r="K166" s="71">
        <v>3</v>
      </c>
      <c r="L166" s="76">
        <v>0.25</v>
      </c>
      <c r="M166" s="75"/>
      <c r="N166" s="75"/>
      <c r="O166" s="72"/>
      <c r="P166" s="72"/>
      <c r="Q166" s="72"/>
      <c r="R166" s="71" t="s">
        <v>1415</v>
      </c>
    </row>
    <row r="167" spans="1:18" ht="12.95" customHeight="1" x14ac:dyDescent="0.2">
      <c r="A167" s="84" t="s">
        <v>161</v>
      </c>
      <c r="B167" s="84" t="s">
        <v>762</v>
      </c>
      <c r="C167" s="58" t="s">
        <v>278</v>
      </c>
      <c r="D167" s="58" t="s">
        <v>1212</v>
      </c>
      <c r="E167" s="80">
        <v>10</v>
      </c>
      <c r="F167" s="81">
        <v>642322.13300000003</v>
      </c>
      <c r="G167" s="63">
        <v>5543015.5099999998</v>
      </c>
      <c r="H167" s="82"/>
      <c r="I167" s="80">
        <v>1360993.2310800001</v>
      </c>
      <c r="J167" s="80">
        <v>565659.13855000003</v>
      </c>
      <c r="K167" s="71">
        <v>3</v>
      </c>
      <c r="L167" s="76">
        <v>0.14000000000000001</v>
      </c>
      <c r="M167" s="75"/>
      <c r="N167" s="75"/>
      <c r="O167" s="72"/>
      <c r="P167" s="72"/>
      <c r="Q167" s="72"/>
      <c r="R167" s="71" t="s">
        <v>1415</v>
      </c>
    </row>
    <row r="168" spans="1:18" ht="12.95" customHeight="1" x14ac:dyDescent="0.2">
      <c r="A168" s="84" t="s">
        <v>161</v>
      </c>
      <c r="B168" s="84" t="s">
        <v>762</v>
      </c>
      <c r="C168" s="58" t="s">
        <v>279</v>
      </c>
      <c r="D168" s="58" t="s">
        <v>837</v>
      </c>
      <c r="E168" s="80">
        <v>10</v>
      </c>
      <c r="F168" s="81">
        <v>641732.43999999994</v>
      </c>
      <c r="G168" s="63">
        <v>5543569.8660000004</v>
      </c>
      <c r="H168" s="82"/>
      <c r="I168" s="80">
        <v>1360226.7966700001</v>
      </c>
      <c r="J168" s="80">
        <v>565807.74713999999</v>
      </c>
      <c r="K168" s="71">
        <v>3</v>
      </c>
      <c r="L168" s="76">
        <v>0.05</v>
      </c>
      <c r="M168" s="75"/>
      <c r="N168" s="75"/>
      <c r="O168" s="72"/>
      <c r="P168" s="72"/>
      <c r="Q168" s="72"/>
      <c r="R168" s="71"/>
    </row>
    <row r="169" spans="1:18" ht="12.95" customHeight="1" x14ac:dyDescent="0.2">
      <c r="A169" s="84" t="s">
        <v>161</v>
      </c>
      <c r="B169" s="84" t="s">
        <v>762</v>
      </c>
      <c r="C169" s="58" t="s">
        <v>255</v>
      </c>
      <c r="D169" s="58" t="s">
        <v>1213</v>
      </c>
      <c r="E169" s="80">
        <v>10</v>
      </c>
      <c r="F169" s="81">
        <v>655890.12</v>
      </c>
      <c r="G169" s="63">
        <v>5549116.2089999998</v>
      </c>
      <c r="H169" s="82"/>
      <c r="I169" s="80">
        <v>1359625.0059100001</v>
      </c>
      <c r="J169" s="80">
        <v>566290.01705999998</v>
      </c>
      <c r="K169" s="71">
        <v>3</v>
      </c>
      <c r="L169" s="76">
        <v>7.0000000000000007E-2</v>
      </c>
      <c r="M169" s="75"/>
      <c r="N169" s="75"/>
      <c r="O169" s="72"/>
      <c r="P169" s="72"/>
      <c r="Q169" s="72"/>
      <c r="R169" s="71" t="s">
        <v>1416</v>
      </c>
    </row>
    <row r="170" spans="1:18" ht="12.95" customHeight="1" x14ac:dyDescent="0.2">
      <c r="A170" s="84" t="s">
        <v>161</v>
      </c>
      <c r="B170" s="84" t="s">
        <v>762</v>
      </c>
      <c r="C170" s="58" t="s">
        <v>256</v>
      </c>
      <c r="D170" s="58" t="s">
        <v>1214</v>
      </c>
      <c r="E170" s="80">
        <v>10</v>
      </c>
      <c r="F170" s="81">
        <v>655053.61899999995</v>
      </c>
      <c r="G170" s="63">
        <v>5549070.7300000004</v>
      </c>
      <c r="H170" s="82"/>
      <c r="I170" s="80">
        <v>1359450.93878</v>
      </c>
      <c r="J170" s="80">
        <v>567034.99587999994</v>
      </c>
      <c r="K170" s="71">
        <v>3</v>
      </c>
      <c r="L170" s="76">
        <v>0.23</v>
      </c>
      <c r="M170" s="75"/>
      <c r="N170" s="75"/>
      <c r="O170" s="72"/>
      <c r="P170" s="72"/>
      <c r="Q170" s="72"/>
      <c r="R170" s="71" t="s">
        <v>1417</v>
      </c>
    </row>
    <row r="171" spans="1:18" ht="12.95" customHeight="1" x14ac:dyDescent="0.2">
      <c r="A171" s="84" t="s">
        <v>161</v>
      </c>
      <c r="B171" s="84" t="s">
        <v>762</v>
      </c>
      <c r="C171" s="58" t="s">
        <v>257</v>
      </c>
      <c r="D171" s="58" t="s">
        <v>1214</v>
      </c>
      <c r="E171" s="80">
        <v>10</v>
      </c>
      <c r="F171" s="81">
        <v>654472.83299999998</v>
      </c>
      <c r="G171" s="63">
        <v>5548477.5559999999</v>
      </c>
      <c r="H171" s="82"/>
      <c r="I171" s="80">
        <v>1359043.15175</v>
      </c>
      <c r="J171" s="80">
        <v>567713.33886999998</v>
      </c>
      <c r="K171" s="71">
        <v>3</v>
      </c>
      <c r="L171" s="76">
        <v>0.38</v>
      </c>
      <c r="M171" s="75"/>
      <c r="N171" s="75"/>
      <c r="O171" s="72"/>
      <c r="P171" s="72"/>
      <c r="Q171" s="72"/>
      <c r="R171" s="71" t="s">
        <v>1417</v>
      </c>
    </row>
    <row r="172" spans="1:18" ht="12.95" customHeight="1" x14ac:dyDescent="0.2">
      <c r="A172" s="84" t="s">
        <v>161</v>
      </c>
      <c r="B172" s="84" t="s">
        <v>762</v>
      </c>
      <c r="C172" s="58" t="s">
        <v>258</v>
      </c>
      <c r="D172" s="58" t="s">
        <v>1215</v>
      </c>
      <c r="E172" s="80">
        <v>10</v>
      </c>
      <c r="F172" s="81">
        <v>653742.39899999998</v>
      </c>
      <c r="G172" s="63">
        <v>5548774.71</v>
      </c>
      <c r="H172" s="82"/>
      <c r="I172" s="80">
        <v>1358380.38555</v>
      </c>
      <c r="J172" s="80">
        <v>568041.00783999998</v>
      </c>
      <c r="K172" s="71">
        <v>3</v>
      </c>
      <c r="L172" s="76">
        <v>0.15</v>
      </c>
      <c r="M172" s="75"/>
      <c r="N172" s="75"/>
      <c r="O172" s="72"/>
      <c r="P172" s="72"/>
      <c r="Q172" s="72"/>
      <c r="R172" s="71"/>
    </row>
    <row r="173" spans="1:18" ht="12.95" customHeight="1" x14ac:dyDescent="0.2">
      <c r="A173" s="84" t="s">
        <v>161</v>
      </c>
      <c r="B173" s="84" t="s">
        <v>762</v>
      </c>
      <c r="C173" s="58" t="s">
        <v>259</v>
      </c>
      <c r="D173" s="58" t="s">
        <v>1215</v>
      </c>
      <c r="E173" s="80">
        <v>10</v>
      </c>
      <c r="F173" s="81">
        <v>653092.52300000004</v>
      </c>
      <c r="G173" s="63">
        <v>5549262.3030000003</v>
      </c>
      <c r="H173" s="82"/>
      <c r="I173" s="80">
        <v>1357714.97826</v>
      </c>
      <c r="J173" s="80">
        <v>568418.34383999999</v>
      </c>
      <c r="K173" s="71">
        <v>3</v>
      </c>
      <c r="L173" s="76">
        <v>0.19</v>
      </c>
      <c r="M173" s="75"/>
      <c r="N173" s="75"/>
      <c r="O173" s="72"/>
      <c r="P173" s="72"/>
      <c r="Q173" s="72"/>
      <c r="R173" s="71"/>
    </row>
    <row r="174" spans="1:18" ht="12.95" customHeight="1" x14ac:dyDescent="0.2">
      <c r="A174" s="84" t="s">
        <v>161</v>
      </c>
      <c r="B174" s="84" t="s">
        <v>762</v>
      </c>
      <c r="C174" s="58" t="s">
        <v>260</v>
      </c>
      <c r="D174" s="58" t="s">
        <v>849</v>
      </c>
      <c r="E174" s="80">
        <v>10</v>
      </c>
      <c r="F174" s="81">
        <v>652365.81299999997</v>
      </c>
      <c r="G174" s="63">
        <v>5549636.5149999997</v>
      </c>
      <c r="H174" s="82"/>
      <c r="I174" s="80">
        <v>1357066.36011</v>
      </c>
      <c r="J174" s="80">
        <v>568860.32952000003</v>
      </c>
      <c r="K174" s="71">
        <v>3</v>
      </c>
      <c r="L174" s="76">
        <v>0.26</v>
      </c>
      <c r="M174" s="75"/>
      <c r="N174" s="75"/>
      <c r="O174" s="72"/>
      <c r="P174" s="72"/>
      <c r="Q174" s="72"/>
      <c r="R174" s="71" t="s">
        <v>1415</v>
      </c>
    </row>
    <row r="175" spans="1:18" ht="12.95" customHeight="1" x14ac:dyDescent="0.2">
      <c r="A175" s="84" t="s">
        <v>161</v>
      </c>
      <c r="B175" s="84" t="s">
        <v>762</v>
      </c>
      <c r="C175" s="58" t="s">
        <v>261</v>
      </c>
      <c r="D175" s="58" t="s">
        <v>849</v>
      </c>
      <c r="E175" s="80">
        <v>10</v>
      </c>
      <c r="F175" s="81">
        <v>651834.652</v>
      </c>
      <c r="G175" s="63">
        <v>5549028.3640000001</v>
      </c>
      <c r="H175" s="82"/>
      <c r="I175" s="80">
        <v>1356452.848</v>
      </c>
      <c r="J175" s="80">
        <v>569388.39399999997</v>
      </c>
      <c r="K175" s="71">
        <v>3</v>
      </c>
      <c r="L175" s="76">
        <v>0.12</v>
      </c>
      <c r="M175" s="75"/>
      <c r="N175" s="75"/>
      <c r="O175" s="72"/>
      <c r="P175" s="72"/>
      <c r="Q175" s="72"/>
      <c r="R175" s="71"/>
    </row>
    <row r="176" spans="1:18" ht="12.95" customHeight="1" x14ac:dyDescent="0.2">
      <c r="A176" s="84" t="s">
        <v>161</v>
      </c>
      <c r="B176" s="84" t="s">
        <v>762</v>
      </c>
      <c r="C176" s="58" t="s">
        <v>262</v>
      </c>
      <c r="D176" s="58" t="s">
        <v>847</v>
      </c>
      <c r="E176" s="80">
        <v>10</v>
      </c>
      <c r="F176" s="81">
        <v>651358.66399999999</v>
      </c>
      <c r="G176" s="63">
        <v>5548389.5690000001</v>
      </c>
      <c r="H176" s="82"/>
      <c r="I176" s="80">
        <v>1370354.2490000001</v>
      </c>
      <c r="J176" s="80">
        <v>575552.06960000005</v>
      </c>
      <c r="K176" s="71">
        <v>3</v>
      </c>
      <c r="L176" s="76">
        <v>0.22</v>
      </c>
      <c r="M176" s="75"/>
      <c r="N176" s="75"/>
      <c r="O176" s="72"/>
      <c r="P176" s="72"/>
      <c r="Q176" s="72"/>
      <c r="R176" s="71"/>
    </row>
    <row r="177" spans="1:18" ht="12.95" customHeight="1" x14ac:dyDescent="0.2">
      <c r="A177" s="84" t="s">
        <v>161</v>
      </c>
      <c r="B177" s="84" t="s">
        <v>762</v>
      </c>
      <c r="C177" s="58" t="s">
        <v>263</v>
      </c>
      <c r="D177" s="58" t="s">
        <v>847</v>
      </c>
      <c r="E177" s="80">
        <v>10</v>
      </c>
      <c r="F177" s="81">
        <v>650989.80000000005</v>
      </c>
      <c r="G177" s="63">
        <v>5547681.5269999998</v>
      </c>
      <c r="H177" s="82"/>
      <c r="I177" s="80">
        <v>1369520.5419999999</v>
      </c>
      <c r="J177" s="80">
        <v>575469.84959999996</v>
      </c>
      <c r="K177" s="71">
        <v>4</v>
      </c>
      <c r="L177" s="76">
        <v>0.08</v>
      </c>
      <c r="M177" s="75"/>
      <c r="N177" s="75"/>
      <c r="O177" s="72"/>
      <c r="P177" s="72"/>
      <c r="Q177" s="72"/>
      <c r="R177" s="71"/>
    </row>
    <row r="178" spans="1:18" ht="12.95" customHeight="1" x14ac:dyDescent="0.2">
      <c r="A178" s="84" t="s">
        <v>161</v>
      </c>
      <c r="B178" s="84" t="s">
        <v>762</v>
      </c>
      <c r="C178" s="58" t="s">
        <v>264</v>
      </c>
      <c r="D178" s="58" t="s">
        <v>1216</v>
      </c>
      <c r="E178" s="80">
        <v>10</v>
      </c>
      <c r="F178" s="81">
        <v>650555.13500000001</v>
      </c>
      <c r="G178" s="63">
        <v>5546991.6900000004</v>
      </c>
      <c r="H178" s="82"/>
      <c r="I178" s="80">
        <v>1368966.39</v>
      </c>
      <c r="J178" s="80">
        <v>574851.60710000002</v>
      </c>
      <c r="K178" s="71">
        <v>3</v>
      </c>
      <c r="L178" s="76">
        <v>0.17</v>
      </c>
      <c r="M178" s="75"/>
      <c r="N178" s="75"/>
      <c r="O178" s="72"/>
      <c r="P178" s="72"/>
      <c r="Q178" s="72"/>
      <c r="R178" s="71"/>
    </row>
    <row r="179" spans="1:18" ht="12.95" customHeight="1" x14ac:dyDescent="0.2">
      <c r="A179" s="84" t="s">
        <v>161</v>
      </c>
      <c r="B179" s="84" t="s">
        <v>762</v>
      </c>
      <c r="C179" s="58" t="s">
        <v>265</v>
      </c>
      <c r="D179" s="58"/>
      <c r="E179" s="80">
        <v>10</v>
      </c>
      <c r="F179" s="81">
        <v>649764.82200000004</v>
      </c>
      <c r="G179" s="63">
        <v>5546845.9970000004</v>
      </c>
      <c r="H179" s="82"/>
      <c r="I179" s="80">
        <v>1368223.5759999999</v>
      </c>
      <c r="J179" s="80">
        <v>575116.4253</v>
      </c>
      <c r="K179" s="71">
        <v>3</v>
      </c>
      <c r="L179" s="76">
        <v>0.05</v>
      </c>
      <c r="M179" s="75"/>
      <c r="N179" s="75"/>
      <c r="O179" s="72"/>
      <c r="P179" s="72"/>
      <c r="Q179" s="72"/>
      <c r="R179" s="71"/>
    </row>
    <row r="180" spans="1:18" ht="12.95" customHeight="1" x14ac:dyDescent="0.2">
      <c r="A180" s="84" t="s">
        <v>161</v>
      </c>
      <c r="B180" s="84" t="s">
        <v>762</v>
      </c>
      <c r="C180" s="58" t="s">
        <v>266</v>
      </c>
      <c r="D180" s="58"/>
      <c r="E180" s="80">
        <v>10</v>
      </c>
      <c r="F180" s="81">
        <v>649015.19799999997</v>
      </c>
      <c r="G180" s="63">
        <v>5547115.4409999996</v>
      </c>
      <c r="H180" s="82"/>
      <c r="I180" s="80">
        <v>1367552.8759999999</v>
      </c>
      <c r="J180" s="80">
        <v>575575.0845</v>
      </c>
      <c r="K180" s="71">
        <v>4</v>
      </c>
      <c r="L180" s="76">
        <v>0</v>
      </c>
      <c r="M180" s="75"/>
      <c r="N180" s="75"/>
      <c r="O180" s="72"/>
      <c r="P180" s="72"/>
      <c r="Q180" s="72"/>
      <c r="R180" s="71"/>
    </row>
    <row r="181" spans="1:18" ht="12.95" customHeight="1" x14ac:dyDescent="0.2">
      <c r="A181" s="84" t="s">
        <v>161</v>
      </c>
      <c r="B181" s="84" t="s">
        <v>762</v>
      </c>
      <c r="C181" s="58" t="s">
        <v>267</v>
      </c>
      <c r="D181" s="58"/>
      <c r="E181" s="80">
        <v>10</v>
      </c>
      <c r="F181" s="81">
        <v>648219.69499999995</v>
      </c>
      <c r="G181" s="63">
        <v>5546924.2170000002</v>
      </c>
      <c r="H181" s="82"/>
      <c r="I181" s="80">
        <v>1366810.4029999999</v>
      </c>
      <c r="J181" s="80">
        <v>575917.08259999997</v>
      </c>
      <c r="K181" s="71">
        <v>4</v>
      </c>
      <c r="L181" s="76">
        <v>0</v>
      </c>
      <c r="M181" s="75"/>
      <c r="N181" s="75"/>
      <c r="O181" s="72"/>
      <c r="P181" s="72"/>
      <c r="Q181" s="72"/>
      <c r="R181" s="71"/>
    </row>
    <row r="182" spans="1:18" ht="12.95" customHeight="1" x14ac:dyDescent="0.2">
      <c r="A182" s="84" t="s">
        <v>161</v>
      </c>
      <c r="B182" s="84" t="s">
        <v>762</v>
      </c>
      <c r="C182" s="58" t="s">
        <v>268</v>
      </c>
      <c r="D182" s="58"/>
      <c r="E182" s="80">
        <v>10</v>
      </c>
      <c r="F182" s="81">
        <v>647588.79099999997</v>
      </c>
      <c r="G182" s="63">
        <v>5546399.4299999997</v>
      </c>
      <c r="H182" s="82"/>
      <c r="I182" s="80">
        <v>1366306.4669999999</v>
      </c>
      <c r="J182" s="80">
        <v>575286.06099999999</v>
      </c>
      <c r="K182" s="71">
        <v>4</v>
      </c>
      <c r="L182" s="76">
        <v>0</v>
      </c>
      <c r="M182" s="75"/>
      <c r="N182" s="75"/>
      <c r="O182" s="72"/>
      <c r="P182" s="72"/>
      <c r="Q182" s="72"/>
      <c r="R182" s="71"/>
    </row>
    <row r="183" spans="1:18" ht="12.95" customHeight="1" x14ac:dyDescent="0.2">
      <c r="A183" s="84" t="s">
        <v>161</v>
      </c>
      <c r="B183" s="84" t="s">
        <v>762</v>
      </c>
      <c r="C183" s="58" t="s">
        <v>404</v>
      </c>
      <c r="D183" s="58" t="s">
        <v>1217</v>
      </c>
      <c r="E183" s="80">
        <v>10</v>
      </c>
      <c r="F183" s="95">
        <v>643519</v>
      </c>
      <c r="G183" s="63">
        <v>5554818</v>
      </c>
      <c r="H183" s="84" t="s">
        <v>397</v>
      </c>
      <c r="I183" s="29">
        <v>1357744.3319999999</v>
      </c>
      <c r="J183" s="29">
        <v>580706.54079999996</v>
      </c>
      <c r="K183" s="71"/>
      <c r="L183" s="76"/>
      <c r="M183" s="75"/>
      <c r="N183" s="75"/>
      <c r="O183" s="72"/>
      <c r="P183" s="72"/>
      <c r="Q183" s="72"/>
      <c r="R183" s="71"/>
    </row>
    <row r="184" spans="1:18" ht="12.95" customHeight="1" x14ac:dyDescent="0.2">
      <c r="A184" s="84" t="s">
        <v>161</v>
      </c>
      <c r="B184" s="84" t="s">
        <v>762</v>
      </c>
      <c r="C184" s="58" t="s">
        <v>405</v>
      </c>
      <c r="D184" s="58" t="s">
        <v>896</v>
      </c>
      <c r="E184" s="80">
        <v>10</v>
      </c>
      <c r="F184" s="95">
        <v>642731</v>
      </c>
      <c r="G184" s="63">
        <v>5554758</v>
      </c>
      <c r="H184" s="84" t="s">
        <v>397</v>
      </c>
      <c r="I184" s="29">
        <v>1356960.325</v>
      </c>
      <c r="J184" s="29">
        <v>580612.56510000001</v>
      </c>
      <c r="K184" s="71"/>
      <c r="L184" s="76"/>
      <c r="M184" s="75"/>
      <c r="N184" s="75"/>
      <c r="O184" s="72"/>
      <c r="P184" s="72"/>
      <c r="Q184" s="72"/>
      <c r="R184" s="71" t="s">
        <v>1415</v>
      </c>
    </row>
    <row r="185" spans="1:18" ht="12.95" customHeight="1" x14ac:dyDescent="0.2">
      <c r="A185" s="84" t="s">
        <v>161</v>
      </c>
      <c r="B185" s="84" t="s">
        <v>762</v>
      </c>
      <c r="C185" s="58" t="s">
        <v>406</v>
      </c>
      <c r="D185" s="58" t="s">
        <v>896</v>
      </c>
      <c r="E185" s="80">
        <v>10</v>
      </c>
      <c r="F185" s="95">
        <v>641960</v>
      </c>
      <c r="G185" s="63">
        <v>5554803</v>
      </c>
      <c r="H185" s="84" t="s">
        <v>397</v>
      </c>
      <c r="I185" s="29">
        <v>1356188.0519999999</v>
      </c>
      <c r="J185" s="29">
        <v>580623.60730000003</v>
      </c>
      <c r="K185" s="71"/>
      <c r="L185" s="76"/>
      <c r="M185" s="75"/>
      <c r="N185" s="75"/>
      <c r="O185" s="72"/>
      <c r="P185" s="72"/>
      <c r="Q185" s="72"/>
      <c r="R185" s="71" t="s">
        <v>1415</v>
      </c>
    </row>
    <row r="186" spans="1:18" ht="12.95" customHeight="1" x14ac:dyDescent="0.2">
      <c r="A186" s="84" t="s">
        <v>161</v>
      </c>
      <c r="B186" s="84" t="s">
        <v>762</v>
      </c>
      <c r="C186" s="58" t="s">
        <v>407</v>
      </c>
      <c r="D186" s="58"/>
      <c r="E186" s="80">
        <v>10</v>
      </c>
      <c r="F186" s="95">
        <v>641288</v>
      </c>
      <c r="G186" s="63">
        <v>5555213</v>
      </c>
      <c r="H186" s="84" t="s">
        <v>397</v>
      </c>
      <c r="I186" s="29">
        <v>1355498.1810000001</v>
      </c>
      <c r="J186" s="29">
        <v>581003.84609999997</v>
      </c>
      <c r="K186" s="71"/>
      <c r="L186" s="76"/>
      <c r="M186" s="75"/>
      <c r="N186" s="75"/>
      <c r="O186" s="72"/>
      <c r="P186" s="72"/>
      <c r="Q186" s="72"/>
      <c r="R186" s="71"/>
    </row>
    <row r="187" spans="1:18" ht="12.95" customHeight="1" x14ac:dyDescent="0.2">
      <c r="A187" s="84" t="s">
        <v>161</v>
      </c>
      <c r="B187" s="84" t="s">
        <v>762</v>
      </c>
      <c r="C187" s="58" t="s">
        <v>408</v>
      </c>
      <c r="D187" s="132" t="s">
        <v>1237</v>
      </c>
      <c r="E187" s="80">
        <v>10</v>
      </c>
      <c r="F187" s="134">
        <v>658786</v>
      </c>
      <c r="G187" s="135">
        <v>5531868</v>
      </c>
      <c r="H187" s="84" t="s">
        <v>409</v>
      </c>
      <c r="I187" s="29">
        <v>1374007</v>
      </c>
      <c r="J187" s="80">
        <v>558447</v>
      </c>
      <c r="K187" s="71"/>
      <c r="L187" s="76"/>
      <c r="M187" s="75"/>
      <c r="N187" s="75"/>
      <c r="O187" s="72"/>
      <c r="P187" s="72"/>
      <c r="Q187" s="72"/>
      <c r="R187" s="71" t="s">
        <v>1415</v>
      </c>
    </row>
    <row r="188" spans="1:18" ht="12.95" customHeight="1" x14ac:dyDescent="0.2">
      <c r="A188" s="84" t="s">
        <v>161</v>
      </c>
      <c r="B188" s="84" t="s">
        <v>762</v>
      </c>
      <c r="C188" s="58" t="s">
        <v>410</v>
      </c>
      <c r="D188" s="132" t="s">
        <v>1237</v>
      </c>
      <c r="E188" s="80">
        <v>10</v>
      </c>
      <c r="F188" s="95">
        <v>658083</v>
      </c>
      <c r="G188" s="63">
        <v>5531666</v>
      </c>
      <c r="H188" s="84" t="s">
        <v>409</v>
      </c>
      <c r="I188" s="29">
        <v>1373313.0919999999</v>
      </c>
      <c r="J188" s="29">
        <v>558213.83810000005</v>
      </c>
      <c r="K188" s="71"/>
      <c r="L188" s="76"/>
      <c r="M188" s="75"/>
      <c r="N188" s="75"/>
      <c r="O188" s="72"/>
      <c r="P188" s="72"/>
      <c r="Q188" s="72"/>
      <c r="R188" s="71" t="s">
        <v>1415</v>
      </c>
    </row>
    <row r="189" spans="1:18" ht="12.95" customHeight="1" x14ac:dyDescent="0.2">
      <c r="A189" s="84" t="s">
        <v>161</v>
      </c>
      <c r="B189" s="84" t="s">
        <v>762</v>
      </c>
      <c r="C189" s="58" t="s">
        <v>411</v>
      </c>
      <c r="D189" s="58" t="s">
        <v>1236</v>
      </c>
      <c r="E189" s="80">
        <v>10</v>
      </c>
      <c r="F189" s="134">
        <v>657132</v>
      </c>
      <c r="G189" s="135">
        <v>5531349</v>
      </c>
      <c r="H189" s="84" t="s">
        <v>409</v>
      </c>
      <c r="I189" s="29">
        <v>1372377</v>
      </c>
      <c r="J189" s="29">
        <v>557855</v>
      </c>
      <c r="K189" s="71"/>
      <c r="L189" s="76"/>
      <c r="M189" s="75"/>
      <c r="N189" s="75"/>
      <c r="O189" s="72"/>
      <c r="P189" s="72"/>
      <c r="Q189" s="72"/>
      <c r="R189" s="71" t="s">
        <v>1415</v>
      </c>
    </row>
    <row r="190" spans="1:18" ht="12.95" customHeight="1" x14ac:dyDescent="0.2">
      <c r="A190" s="84" t="s">
        <v>161</v>
      </c>
      <c r="B190" s="84" t="s">
        <v>762</v>
      </c>
      <c r="C190" s="58" t="s">
        <v>412</v>
      </c>
      <c r="D190" s="58" t="s">
        <v>1235</v>
      </c>
      <c r="E190" s="80">
        <v>10</v>
      </c>
      <c r="F190" s="95">
        <v>656228</v>
      </c>
      <c r="G190" s="63">
        <v>5531145</v>
      </c>
      <c r="H190" s="84" t="s">
        <v>409</v>
      </c>
      <c r="I190" s="29">
        <v>1371482.314</v>
      </c>
      <c r="J190" s="29">
        <v>557611.15960000001</v>
      </c>
      <c r="K190" s="71"/>
      <c r="L190" s="76"/>
      <c r="M190" s="75"/>
      <c r="N190" s="75"/>
      <c r="O190" s="70"/>
      <c r="P190" s="71"/>
      <c r="Q190" s="71"/>
      <c r="R190" s="71" t="s">
        <v>1415</v>
      </c>
    </row>
    <row r="191" spans="1:18" ht="12.95" customHeight="1" x14ac:dyDescent="0.2">
      <c r="A191" s="84" t="s">
        <v>161</v>
      </c>
      <c r="B191" s="84" t="s">
        <v>762</v>
      </c>
      <c r="C191" s="58" t="s">
        <v>413</v>
      </c>
      <c r="D191" s="58" t="s">
        <v>1235</v>
      </c>
      <c r="E191" s="80">
        <v>10</v>
      </c>
      <c r="F191" s="134">
        <v>655423</v>
      </c>
      <c r="G191" s="135">
        <v>5531094</v>
      </c>
      <c r="H191" s="84" t="s">
        <v>409</v>
      </c>
      <c r="I191" s="29">
        <v>1370680</v>
      </c>
      <c r="J191" s="29">
        <v>557525</v>
      </c>
      <c r="K191" s="71"/>
      <c r="L191" s="76"/>
      <c r="M191" s="75"/>
      <c r="N191" s="75"/>
      <c r="O191" s="83"/>
      <c r="P191" s="73"/>
      <c r="Q191" s="73"/>
      <c r="R191" s="71" t="s">
        <v>1415</v>
      </c>
    </row>
    <row r="192" spans="1:18" ht="12.95" customHeight="1" x14ac:dyDescent="0.2">
      <c r="A192" s="84" t="s">
        <v>160</v>
      </c>
      <c r="B192" s="84" t="s">
        <v>762</v>
      </c>
      <c r="C192" s="58" t="s">
        <v>315</v>
      </c>
      <c r="D192" s="58" t="s">
        <v>1218</v>
      </c>
      <c r="E192" s="80">
        <v>10</v>
      </c>
      <c r="F192" s="81">
        <v>684776.33299999998</v>
      </c>
      <c r="G192" s="63">
        <v>5480589.9539999999</v>
      </c>
      <c r="H192" s="82"/>
      <c r="I192" s="80">
        <v>1365858.993</v>
      </c>
      <c r="J192" s="80">
        <v>574626.84580000001</v>
      </c>
      <c r="K192" s="71">
        <v>4</v>
      </c>
      <c r="L192" s="76">
        <v>7.0000000000000007E-2</v>
      </c>
      <c r="M192" s="75"/>
      <c r="N192" s="75"/>
      <c r="O192" s="83"/>
      <c r="P192" s="73"/>
      <c r="Q192" s="73"/>
      <c r="R192" s="71"/>
    </row>
    <row r="193" spans="1:18" ht="12.95" customHeight="1" x14ac:dyDescent="0.2">
      <c r="A193" s="84" t="s">
        <v>160</v>
      </c>
      <c r="B193" s="84" t="s">
        <v>762</v>
      </c>
      <c r="C193" s="58" t="s">
        <v>316</v>
      </c>
      <c r="D193" s="58" t="s">
        <v>1219</v>
      </c>
      <c r="E193" s="80">
        <v>10</v>
      </c>
      <c r="F193" s="81">
        <v>684868.91700000002</v>
      </c>
      <c r="G193" s="63">
        <v>5479810.0219999999</v>
      </c>
      <c r="H193" s="82"/>
      <c r="I193" s="80">
        <v>1365521.581</v>
      </c>
      <c r="J193" s="80">
        <v>573903.14670000004</v>
      </c>
      <c r="K193" s="71">
        <v>3</v>
      </c>
      <c r="L193" s="76">
        <v>0.18</v>
      </c>
      <c r="M193" s="75"/>
      <c r="N193" s="75"/>
      <c r="O193" s="83"/>
      <c r="P193" s="73"/>
      <c r="Q193" s="73"/>
      <c r="R193" s="71"/>
    </row>
    <row r="194" spans="1:18" ht="12.95" customHeight="1" x14ac:dyDescent="0.2">
      <c r="A194" s="84" t="s">
        <v>160</v>
      </c>
      <c r="B194" s="84" t="s">
        <v>762</v>
      </c>
      <c r="C194" s="58" t="s">
        <v>317</v>
      </c>
      <c r="D194" s="58" t="s">
        <v>1219</v>
      </c>
      <c r="E194" s="80">
        <v>10</v>
      </c>
      <c r="F194" s="81">
        <v>684935.22199999995</v>
      </c>
      <c r="G194" s="63">
        <v>5479032.0449999999</v>
      </c>
      <c r="H194" s="82"/>
      <c r="I194" s="80">
        <v>1365117.6229999999</v>
      </c>
      <c r="J194" s="80">
        <v>573194.75219999999</v>
      </c>
      <c r="K194" s="71">
        <v>3</v>
      </c>
      <c r="L194" s="76">
        <v>0.27</v>
      </c>
      <c r="M194" s="75"/>
      <c r="N194" s="75"/>
      <c r="O194" s="83"/>
      <c r="P194" s="73"/>
      <c r="Q194" s="73"/>
      <c r="R194" s="71" t="s">
        <v>1414</v>
      </c>
    </row>
    <row r="195" spans="1:18" ht="12.95" customHeight="1" x14ac:dyDescent="0.2">
      <c r="A195" s="84" t="s">
        <v>160</v>
      </c>
      <c r="B195" s="84" t="s">
        <v>762</v>
      </c>
      <c r="C195" s="58" t="s">
        <v>318</v>
      </c>
      <c r="D195" s="58" t="s">
        <v>783</v>
      </c>
      <c r="E195" s="80">
        <v>10</v>
      </c>
      <c r="F195" s="81">
        <v>684484.10800000001</v>
      </c>
      <c r="G195" s="63">
        <v>5478413.9979999997</v>
      </c>
      <c r="H195" s="82"/>
      <c r="I195" s="80">
        <v>1364334.4280000001</v>
      </c>
      <c r="J195" s="80">
        <v>573014.46200000006</v>
      </c>
      <c r="K195" s="71">
        <v>3</v>
      </c>
      <c r="L195" s="76">
        <v>0.06</v>
      </c>
      <c r="M195" s="75"/>
      <c r="N195" s="75"/>
      <c r="O195" s="72"/>
      <c r="P195" s="72"/>
      <c r="Q195" s="72"/>
      <c r="R195" s="71"/>
    </row>
    <row r="196" spans="1:18" ht="12.95" customHeight="1" x14ac:dyDescent="0.2">
      <c r="A196" s="84" t="s">
        <v>160</v>
      </c>
      <c r="B196" s="84" t="s">
        <v>762</v>
      </c>
      <c r="C196" s="58" t="s">
        <v>319</v>
      </c>
      <c r="D196" s="58" t="s">
        <v>783</v>
      </c>
      <c r="E196" s="80">
        <v>10</v>
      </c>
      <c r="F196" s="81">
        <v>683893.11499999999</v>
      </c>
      <c r="G196" s="63">
        <v>5477901.0499999998</v>
      </c>
      <c r="H196" s="82"/>
      <c r="I196" s="80">
        <v>1363573.6459999999</v>
      </c>
      <c r="J196" s="80">
        <v>573250.77980000002</v>
      </c>
      <c r="K196" s="71">
        <v>3</v>
      </c>
      <c r="L196" s="76">
        <v>0.17</v>
      </c>
      <c r="M196" s="75"/>
      <c r="N196" s="75"/>
      <c r="O196" s="72"/>
      <c r="P196" s="72"/>
      <c r="Q196" s="72"/>
      <c r="R196" s="71" t="s">
        <v>1414</v>
      </c>
    </row>
    <row r="197" spans="1:18" ht="12.95" customHeight="1" x14ac:dyDescent="0.2">
      <c r="A197" s="84" t="s">
        <v>160</v>
      </c>
      <c r="B197" s="84" t="s">
        <v>762</v>
      </c>
      <c r="C197" s="58" t="s">
        <v>320</v>
      </c>
      <c r="D197" s="58" t="s">
        <v>1220</v>
      </c>
      <c r="E197" s="80">
        <v>10</v>
      </c>
      <c r="F197" s="81">
        <v>683860.55500000005</v>
      </c>
      <c r="G197" s="63">
        <v>5477138.6749999998</v>
      </c>
      <c r="H197" s="82"/>
      <c r="I197" s="80">
        <v>1362787.2579999999</v>
      </c>
      <c r="J197" s="80">
        <v>573024.777</v>
      </c>
      <c r="K197" s="71">
        <v>3</v>
      </c>
      <c r="L197" s="76">
        <v>0.17</v>
      </c>
      <c r="M197" s="75"/>
      <c r="N197" s="75"/>
      <c r="O197" s="72"/>
      <c r="P197" s="72"/>
      <c r="Q197" s="72"/>
      <c r="R197" s="71" t="s">
        <v>1414</v>
      </c>
    </row>
    <row r="198" spans="1:18" ht="12.95" customHeight="1" x14ac:dyDescent="0.2">
      <c r="A198" s="84" t="s">
        <v>160</v>
      </c>
      <c r="B198" s="84" t="s">
        <v>762</v>
      </c>
      <c r="C198" s="58" t="s">
        <v>321</v>
      </c>
      <c r="D198" s="58" t="s">
        <v>1220</v>
      </c>
      <c r="E198" s="80">
        <v>10</v>
      </c>
      <c r="F198" s="81">
        <v>684098.95900000003</v>
      </c>
      <c r="G198" s="63">
        <v>5476429.0779999997</v>
      </c>
      <c r="H198" s="82"/>
      <c r="I198" s="80">
        <v>1362179.963</v>
      </c>
      <c r="J198" s="80">
        <v>572472.69929999998</v>
      </c>
      <c r="K198" s="71">
        <v>4</v>
      </c>
      <c r="L198" s="76">
        <v>0.06</v>
      </c>
      <c r="M198" s="75"/>
      <c r="N198" s="75"/>
      <c r="O198" s="72"/>
      <c r="P198" s="72"/>
      <c r="Q198" s="72"/>
      <c r="R198" s="71" t="s">
        <v>1414</v>
      </c>
    </row>
    <row r="199" spans="1:18" ht="12.95" customHeight="1" x14ac:dyDescent="0.2">
      <c r="A199" s="84" t="s">
        <v>160</v>
      </c>
      <c r="B199" s="84" t="s">
        <v>762</v>
      </c>
      <c r="C199" s="58" t="s">
        <v>304</v>
      </c>
      <c r="D199" s="58" t="s">
        <v>1221</v>
      </c>
      <c r="E199" s="80">
        <v>10</v>
      </c>
      <c r="F199" s="81">
        <v>681593.99</v>
      </c>
      <c r="G199" s="63">
        <v>5478536.943</v>
      </c>
      <c r="H199" s="82"/>
      <c r="I199" s="80">
        <v>1357744.3315300001</v>
      </c>
      <c r="J199" s="80">
        <v>580706.54076999996</v>
      </c>
      <c r="K199" s="71">
        <v>4</v>
      </c>
      <c r="L199" s="76">
        <v>0.05</v>
      </c>
      <c r="M199" s="75"/>
      <c r="N199" s="75"/>
      <c r="O199" s="72"/>
      <c r="P199" s="72"/>
      <c r="Q199" s="72"/>
      <c r="R199" s="71"/>
    </row>
    <row r="200" spans="1:18" ht="12.95" customHeight="1" x14ac:dyDescent="0.2">
      <c r="A200" s="84" t="s">
        <v>160</v>
      </c>
      <c r="B200" s="84" t="s">
        <v>762</v>
      </c>
      <c r="C200" s="58" t="s">
        <v>305</v>
      </c>
      <c r="D200" s="58" t="s">
        <v>1221</v>
      </c>
      <c r="E200" s="80">
        <v>10</v>
      </c>
      <c r="F200" s="81">
        <v>681702.29299999995</v>
      </c>
      <c r="G200" s="63">
        <v>5477749.3779999996</v>
      </c>
      <c r="H200" s="82"/>
      <c r="I200" s="80">
        <v>1356960.32547</v>
      </c>
      <c r="J200" s="80">
        <v>580612.56504999998</v>
      </c>
      <c r="K200" s="71">
        <v>4</v>
      </c>
      <c r="L200" s="76">
        <v>0.11</v>
      </c>
      <c r="M200" s="75"/>
      <c r="N200" s="75"/>
      <c r="O200" s="72"/>
      <c r="P200" s="72"/>
      <c r="Q200" s="72"/>
      <c r="R200" s="71"/>
    </row>
    <row r="201" spans="1:18" ht="12.95" customHeight="1" x14ac:dyDescent="0.2">
      <c r="A201" s="84" t="s">
        <v>160</v>
      </c>
      <c r="B201" s="84" t="s">
        <v>762</v>
      </c>
      <c r="C201" s="58" t="s">
        <v>306</v>
      </c>
      <c r="D201" s="58" t="s">
        <v>1222</v>
      </c>
      <c r="E201" s="80">
        <v>10</v>
      </c>
      <c r="F201" s="81">
        <v>681755.06099999999</v>
      </c>
      <c r="G201" s="63">
        <v>5476955.8779999996</v>
      </c>
      <c r="H201" s="82"/>
      <c r="I201" s="80">
        <v>1356188.05174</v>
      </c>
      <c r="J201" s="80">
        <v>580623.60730000003</v>
      </c>
      <c r="K201" s="71">
        <v>4</v>
      </c>
      <c r="L201" s="76">
        <v>0.05</v>
      </c>
      <c r="M201" s="75"/>
      <c r="N201" s="75"/>
      <c r="O201" s="72"/>
      <c r="P201" s="72"/>
      <c r="Q201" s="72"/>
      <c r="R201" s="71"/>
    </row>
    <row r="202" spans="1:18" ht="12.95" customHeight="1" x14ac:dyDescent="0.2">
      <c r="A202" s="84" t="s">
        <v>160</v>
      </c>
      <c r="B202" s="84" t="s">
        <v>762</v>
      </c>
      <c r="C202" s="58" t="s">
        <v>307</v>
      </c>
      <c r="D202" s="58" t="s">
        <v>1222</v>
      </c>
      <c r="E202" s="80">
        <v>10</v>
      </c>
      <c r="F202" s="81">
        <v>682232.99199999997</v>
      </c>
      <c r="G202" s="63">
        <v>5476345.341</v>
      </c>
      <c r="H202" s="82"/>
      <c r="I202" s="80">
        <v>1355498.1809400001</v>
      </c>
      <c r="J202" s="80">
        <v>581003.84612999996</v>
      </c>
      <c r="K202" s="71">
        <v>3</v>
      </c>
      <c r="L202" s="76">
        <v>0.13</v>
      </c>
      <c r="M202" s="75"/>
      <c r="N202" s="75"/>
      <c r="O202" s="72"/>
      <c r="P202" s="72"/>
      <c r="Q202" s="72"/>
      <c r="R202" s="71"/>
    </row>
    <row r="203" spans="1:18" ht="12.95" customHeight="1" x14ac:dyDescent="0.2">
      <c r="A203" s="84" t="s">
        <v>160</v>
      </c>
      <c r="B203" s="84" t="s">
        <v>762</v>
      </c>
      <c r="C203" s="58" t="s">
        <v>308</v>
      </c>
      <c r="D203" s="58" t="s">
        <v>781</v>
      </c>
      <c r="E203" s="80">
        <v>10</v>
      </c>
      <c r="F203" s="81">
        <v>682059.69299999997</v>
      </c>
      <c r="G203" s="63">
        <v>5475611.4840000002</v>
      </c>
      <c r="H203" s="82"/>
      <c r="I203" s="80">
        <v>1402252.4835399999</v>
      </c>
      <c r="J203" s="80">
        <v>508389.13926999999</v>
      </c>
      <c r="K203" s="71">
        <v>3</v>
      </c>
      <c r="L203" s="76">
        <v>0.17</v>
      </c>
      <c r="M203" s="75"/>
      <c r="N203" s="75"/>
      <c r="O203" s="72"/>
      <c r="P203" s="72"/>
      <c r="Q203" s="72"/>
      <c r="R203" s="71"/>
    </row>
    <row r="204" spans="1:18" ht="12.95" customHeight="1" x14ac:dyDescent="0.2">
      <c r="A204" s="84" t="s">
        <v>160</v>
      </c>
      <c r="B204" s="84" t="s">
        <v>762</v>
      </c>
      <c r="C204" s="58" t="s">
        <v>309</v>
      </c>
      <c r="D204" s="58" t="s">
        <v>781</v>
      </c>
      <c r="E204" s="80">
        <v>10</v>
      </c>
      <c r="F204" s="81">
        <v>682007.07</v>
      </c>
      <c r="G204" s="63">
        <v>5474818.8090000004</v>
      </c>
      <c r="H204" s="82"/>
      <c r="I204" s="80">
        <v>1402379.73025</v>
      </c>
      <c r="J204" s="80">
        <v>507614.65967000002</v>
      </c>
      <c r="K204" s="71">
        <v>4</v>
      </c>
      <c r="L204" s="76">
        <v>0.1</v>
      </c>
      <c r="M204" s="75"/>
      <c r="N204" s="75"/>
      <c r="O204" s="72"/>
      <c r="P204" s="72"/>
      <c r="Q204" s="72"/>
      <c r="R204" s="71"/>
    </row>
    <row r="205" spans="1:18" ht="12.95" customHeight="1" x14ac:dyDescent="0.2">
      <c r="A205" s="84" t="s">
        <v>160</v>
      </c>
      <c r="B205" s="84" t="s">
        <v>762</v>
      </c>
      <c r="C205" s="58" t="s">
        <v>310</v>
      </c>
      <c r="D205" s="58"/>
      <c r="E205" s="80">
        <v>10</v>
      </c>
      <c r="F205" s="81">
        <v>681855.94099999999</v>
      </c>
      <c r="G205" s="63">
        <v>5474068.9539999999</v>
      </c>
      <c r="H205" s="82"/>
      <c r="I205" s="80">
        <v>1402480.6216899999</v>
      </c>
      <c r="J205" s="80">
        <v>506840.96583</v>
      </c>
      <c r="K205" s="71">
        <v>4</v>
      </c>
      <c r="L205" s="76">
        <v>0.14000000000000001</v>
      </c>
      <c r="M205" s="75"/>
      <c r="N205" s="75"/>
      <c r="O205" s="72"/>
      <c r="P205" s="72"/>
      <c r="Q205" s="72"/>
      <c r="R205" s="71"/>
    </row>
    <row r="206" spans="1:18" ht="12.95" customHeight="1" x14ac:dyDescent="0.2">
      <c r="A206" s="84" t="s">
        <v>160</v>
      </c>
      <c r="B206" s="84" t="s">
        <v>762</v>
      </c>
      <c r="C206" s="58" t="s">
        <v>311</v>
      </c>
      <c r="D206" s="58" t="s">
        <v>1223</v>
      </c>
      <c r="E206" s="80">
        <v>10</v>
      </c>
      <c r="F206" s="81">
        <v>679064.06200000003</v>
      </c>
      <c r="G206" s="63">
        <v>5475567.7850000001</v>
      </c>
      <c r="H206" s="82"/>
      <c r="I206" s="80">
        <v>1402057.14405</v>
      </c>
      <c r="J206" s="80">
        <v>506203.83737000002</v>
      </c>
      <c r="K206" s="71">
        <v>4</v>
      </c>
      <c r="L206" s="76">
        <v>0.09</v>
      </c>
      <c r="M206" s="75"/>
      <c r="N206" s="75"/>
      <c r="O206" s="72"/>
      <c r="P206" s="72"/>
      <c r="Q206" s="72"/>
      <c r="R206" s="71"/>
    </row>
    <row r="207" spans="1:18" ht="12.95" customHeight="1" x14ac:dyDescent="0.2">
      <c r="A207" s="84" t="s">
        <v>160</v>
      </c>
      <c r="B207" s="84" t="s">
        <v>762</v>
      </c>
      <c r="C207" s="58" t="s">
        <v>312</v>
      </c>
      <c r="D207" s="58" t="s">
        <v>1224</v>
      </c>
      <c r="E207" s="80">
        <v>10</v>
      </c>
      <c r="F207" s="81">
        <v>679150.28099999996</v>
      </c>
      <c r="G207" s="63">
        <v>5474772.6540000001</v>
      </c>
      <c r="H207" s="82"/>
      <c r="I207" s="80">
        <v>1401489.1480099999</v>
      </c>
      <c r="J207" s="80">
        <v>505665.38692999998</v>
      </c>
      <c r="K207" s="71">
        <v>3</v>
      </c>
      <c r="L207" s="76">
        <v>0.22</v>
      </c>
      <c r="M207" s="75"/>
      <c r="N207" s="75"/>
      <c r="O207" s="72"/>
      <c r="P207" s="72"/>
      <c r="Q207" s="72"/>
      <c r="R207" s="71"/>
    </row>
    <row r="208" spans="1:18" ht="12.95" customHeight="1" x14ac:dyDescent="0.2">
      <c r="A208" s="84" t="s">
        <v>160</v>
      </c>
      <c r="B208" s="84" t="s">
        <v>762</v>
      </c>
      <c r="C208" s="58" t="s">
        <v>313</v>
      </c>
      <c r="D208" s="58" t="s">
        <v>1224</v>
      </c>
      <c r="E208" s="80">
        <v>10</v>
      </c>
      <c r="F208" s="81">
        <v>679140.40800000005</v>
      </c>
      <c r="G208" s="63">
        <v>5473964.4179999996</v>
      </c>
      <c r="H208" s="82"/>
      <c r="I208" s="80">
        <v>1401490.5068000001</v>
      </c>
      <c r="J208" s="80">
        <v>504902.86903</v>
      </c>
      <c r="K208" s="71">
        <v>4</v>
      </c>
      <c r="L208" s="76">
        <v>0.09</v>
      </c>
      <c r="M208" s="75"/>
      <c r="N208" s="75"/>
      <c r="O208" s="72"/>
      <c r="P208" s="72"/>
      <c r="Q208" s="72"/>
      <c r="R208" s="71"/>
    </row>
    <row r="209" spans="1:18" ht="12.95" customHeight="1" x14ac:dyDescent="0.2">
      <c r="A209" s="84" t="s">
        <v>160</v>
      </c>
      <c r="B209" s="84" t="s">
        <v>762</v>
      </c>
      <c r="C209" s="58" t="s">
        <v>314</v>
      </c>
      <c r="D209" s="58" t="s">
        <v>890</v>
      </c>
      <c r="E209" s="80">
        <v>10</v>
      </c>
      <c r="F209" s="81">
        <v>678932.39099999995</v>
      </c>
      <c r="G209" s="63">
        <v>5473191.1140000001</v>
      </c>
      <c r="H209" s="82"/>
      <c r="I209" s="80">
        <v>1401760.4056599999</v>
      </c>
      <c r="J209" s="80">
        <v>504205.14061</v>
      </c>
      <c r="K209" s="71">
        <v>3</v>
      </c>
      <c r="L209" s="76">
        <v>0.09</v>
      </c>
      <c r="M209" s="75"/>
      <c r="N209" s="75"/>
      <c r="O209" s="72"/>
      <c r="P209" s="72"/>
      <c r="Q209" s="72"/>
      <c r="R209" s="71"/>
    </row>
    <row r="210" spans="1:18" ht="12.95" customHeight="1" x14ac:dyDescent="0.2">
      <c r="A210" s="84" t="s">
        <v>160</v>
      </c>
      <c r="B210" s="84" t="s">
        <v>762</v>
      </c>
      <c r="C210" s="58" t="s">
        <v>302</v>
      </c>
      <c r="D210" s="58" t="s">
        <v>1225</v>
      </c>
      <c r="E210" s="80">
        <v>10</v>
      </c>
      <c r="F210" s="81">
        <v>676783.76599999995</v>
      </c>
      <c r="G210" s="63">
        <v>5471946.8250000002</v>
      </c>
      <c r="H210" s="82"/>
      <c r="I210" s="80">
        <v>1399162.43967</v>
      </c>
      <c r="J210" s="80">
        <v>506197.60782999999</v>
      </c>
      <c r="K210" s="71">
        <v>3</v>
      </c>
      <c r="L210" s="76">
        <v>0.13</v>
      </c>
      <c r="M210" s="75"/>
      <c r="N210" s="75"/>
      <c r="O210" s="72"/>
      <c r="P210" s="72"/>
      <c r="Q210" s="72"/>
      <c r="R210" s="71"/>
    </row>
    <row r="211" spans="1:18" ht="12.95" customHeight="1" x14ac:dyDescent="0.2">
      <c r="A211" s="84" t="s">
        <v>160</v>
      </c>
      <c r="B211" s="84" t="s">
        <v>762</v>
      </c>
      <c r="C211" s="58" t="s">
        <v>303</v>
      </c>
      <c r="D211" s="58" t="s">
        <v>1225</v>
      </c>
      <c r="E211" s="80">
        <v>10</v>
      </c>
      <c r="F211" s="81">
        <v>676223.75399999996</v>
      </c>
      <c r="G211" s="63">
        <v>5471464.659</v>
      </c>
      <c r="H211" s="82"/>
      <c r="I211" s="80">
        <v>1399305.7186499999</v>
      </c>
      <c r="J211" s="80">
        <v>505416.21213</v>
      </c>
      <c r="K211" s="71">
        <v>3</v>
      </c>
      <c r="L211" s="76">
        <v>0.24</v>
      </c>
      <c r="M211" s="75"/>
      <c r="N211" s="75"/>
      <c r="O211" s="72"/>
      <c r="P211" s="72"/>
      <c r="Q211" s="72"/>
      <c r="R211" s="71"/>
    </row>
    <row r="212" spans="1:18" ht="12.95" customHeight="1" x14ac:dyDescent="0.2">
      <c r="A212" s="84" t="s">
        <v>160</v>
      </c>
      <c r="B212" s="84" t="s">
        <v>762</v>
      </c>
      <c r="C212" s="58" t="s">
        <v>298</v>
      </c>
      <c r="D212" s="58" t="s">
        <v>1226</v>
      </c>
      <c r="E212" s="80">
        <v>10</v>
      </c>
      <c r="F212" s="81">
        <v>677851.20700000005</v>
      </c>
      <c r="G212" s="63">
        <v>5478420.1239999998</v>
      </c>
      <c r="H212" s="82"/>
      <c r="I212" s="80">
        <v>1399393.7470199999</v>
      </c>
      <c r="J212" s="80">
        <v>504626.42274000001</v>
      </c>
      <c r="K212" s="71">
        <v>3</v>
      </c>
      <c r="L212" s="76">
        <v>0.13</v>
      </c>
      <c r="M212" s="75"/>
      <c r="N212" s="75"/>
      <c r="O212" s="72"/>
      <c r="P212" s="72"/>
      <c r="Q212" s="72"/>
      <c r="R212" s="71"/>
    </row>
    <row r="213" spans="1:18" ht="12.95" customHeight="1" x14ac:dyDescent="0.2">
      <c r="A213" s="84" t="s">
        <v>160</v>
      </c>
      <c r="B213" s="84" t="s">
        <v>762</v>
      </c>
      <c r="C213" s="58" t="s">
        <v>299</v>
      </c>
      <c r="D213" s="58" t="s">
        <v>1226</v>
      </c>
      <c r="E213" s="80">
        <v>10</v>
      </c>
      <c r="F213" s="81">
        <v>676828.01899999997</v>
      </c>
      <c r="G213" s="63">
        <v>5477689.2740000002</v>
      </c>
      <c r="H213" s="82"/>
      <c r="I213" s="80">
        <v>1399898.6883100001</v>
      </c>
      <c r="J213" s="80">
        <v>504038.26049000002</v>
      </c>
      <c r="K213" s="71">
        <v>3</v>
      </c>
      <c r="L213" s="76">
        <v>0.16</v>
      </c>
      <c r="M213" s="75"/>
      <c r="N213" s="75"/>
      <c r="O213" s="72"/>
      <c r="P213" s="72"/>
      <c r="Q213" s="72"/>
      <c r="R213" s="71"/>
    </row>
    <row r="214" spans="1:18" ht="12.95" customHeight="1" x14ac:dyDescent="0.2">
      <c r="A214" s="84" t="s">
        <v>160</v>
      </c>
      <c r="B214" s="84" t="s">
        <v>762</v>
      </c>
      <c r="C214" s="58" t="s">
        <v>300</v>
      </c>
      <c r="D214" s="58" t="s">
        <v>1227</v>
      </c>
      <c r="E214" s="80">
        <v>10</v>
      </c>
      <c r="F214" s="81">
        <v>675926.85</v>
      </c>
      <c r="G214" s="63">
        <v>5477476.477</v>
      </c>
      <c r="H214" s="82"/>
      <c r="I214" s="80">
        <v>1399758.06645</v>
      </c>
      <c r="J214" s="80">
        <v>503297.93793000001</v>
      </c>
      <c r="K214" s="71">
        <v>4</v>
      </c>
      <c r="L214" s="76">
        <v>0.12</v>
      </c>
      <c r="M214" s="75"/>
      <c r="N214" s="75"/>
      <c r="O214" s="72"/>
      <c r="P214" s="72"/>
      <c r="Q214" s="72"/>
      <c r="R214" s="71"/>
    </row>
    <row r="215" spans="1:18" ht="12.95" customHeight="1" x14ac:dyDescent="0.2">
      <c r="A215" s="84" t="s">
        <v>160</v>
      </c>
      <c r="B215" s="84" t="s">
        <v>762</v>
      </c>
      <c r="C215" s="58" t="s">
        <v>301</v>
      </c>
      <c r="D215" s="58" t="s">
        <v>1228</v>
      </c>
      <c r="E215" s="80">
        <v>10</v>
      </c>
      <c r="F215" s="81">
        <v>676558.79200000002</v>
      </c>
      <c r="G215" s="63">
        <v>5476649.0029999996</v>
      </c>
      <c r="H215" s="82"/>
      <c r="I215" s="80">
        <v>1399740.7017000001</v>
      </c>
      <c r="J215" s="80">
        <v>502504.29009999998</v>
      </c>
      <c r="K215" s="71">
        <v>3</v>
      </c>
      <c r="L215" s="76">
        <v>7.0000000000000007E-2</v>
      </c>
      <c r="M215" s="75"/>
      <c r="N215" s="83"/>
      <c r="O215" s="72"/>
      <c r="P215" s="72"/>
      <c r="Q215" s="72"/>
      <c r="R215" s="71"/>
    </row>
    <row r="216" spans="1:18" ht="12.95" customHeight="1" x14ac:dyDescent="0.2">
      <c r="A216" s="84" t="s">
        <v>160</v>
      </c>
      <c r="B216" s="84" t="s">
        <v>762</v>
      </c>
      <c r="C216" s="58" t="s">
        <v>296</v>
      </c>
      <c r="D216" s="58" t="s">
        <v>1229</v>
      </c>
      <c r="E216" s="80">
        <v>10</v>
      </c>
      <c r="F216" s="81">
        <v>677190.38100000005</v>
      </c>
      <c r="G216" s="63">
        <v>5481201.9639999997</v>
      </c>
      <c r="H216" s="82"/>
      <c r="I216" s="80">
        <v>1399622.9526800001</v>
      </c>
      <c r="J216" s="80">
        <v>501748.99874000001</v>
      </c>
      <c r="K216" s="71">
        <v>4</v>
      </c>
      <c r="L216" s="76">
        <v>0.09</v>
      </c>
      <c r="M216" s="83"/>
      <c r="N216" s="72"/>
      <c r="O216" s="72"/>
      <c r="P216" s="72"/>
      <c r="Q216" s="72"/>
      <c r="R216" s="71"/>
    </row>
    <row r="217" spans="1:18" ht="12.95" customHeight="1" x14ac:dyDescent="0.2">
      <c r="A217" s="84" t="s">
        <v>160</v>
      </c>
      <c r="B217" s="84" t="s">
        <v>762</v>
      </c>
      <c r="C217" s="58" t="s">
        <v>297</v>
      </c>
      <c r="D217" s="58" t="s">
        <v>1229</v>
      </c>
      <c r="E217" s="80">
        <v>10</v>
      </c>
      <c r="F217" s="81">
        <v>676644.39099999995</v>
      </c>
      <c r="G217" s="63">
        <v>5480358.7869999995</v>
      </c>
      <c r="H217" s="82"/>
      <c r="I217" s="80">
        <v>1396765.15671</v>
      </c>
      <c r="J217" s="80">
        <v>503120.68430999998</v>
      </c>
      <c r="K217" s="71">
        <v>4</v>
      </c>
      <c r="L217" s="76">
        <v>0.06</v>
      </c>
      <c r="M217" s="72"/>
      <c r="N217" s="72"/>
      <c r="O217" s="72"/>
      <c r="P217" s="72"/>
      <c r="Q217" s="72"/>
      <c r="R217" s="71"/>
    </row>
    <row r="218" spans="1:18" ht="12.95" customHeight="1" x14ac:dyDescent="0.2">
      <c r="A218" s="84" t="s">
        <v>160</v>
      </c>
      <c r="B218" s="84" t="s">
        <v>762</v>
      </c>
      <c r="C218" s="58" t="s">
        <v>294</v>
      </c>
      <c r="D218" s="58" t="s">
        <v>1230</v>
      </c>
      <c r="E218" s="80">
        <v>10</v>
      </c>
      <c r="F218" s="81">
        <v>678099.26199999999</v>
      </c>
      <c r="G218" s="63">
        <v>5483157.0130000003</v>
      </c>
      <c r="H218" s="82"/>
      <c r="I218" s="80">
        <v>1396886.68245</v>
      </c>
      <c r="J218" s="80">
        <v>502330.76699999999</v>
      </c>
      <c r="K218" s="71">
        <v>4</v>
      </c>
      <c r="L218" s="76">
        <v>0.13</v>
      </c>
      <c r="M218" s="72"/>
      <c r="N218" s="72"/>
      <c r="O218" s="72"/>
      <c r="P218" s="72"/>
      <c r="Q218" s="72"/>
      <c r="R218" s="71"/>
    </row>
    <row r="219" spans="1:18" ht="12.95" customHeight="1" x14ac:dyDescent="0.2">
      <c r="A219" s="84" t="s">
        <v>160</v>
      </c>
      <c r="B219" s="84" t="s">
        <v>762</v>
      </c>
      <c r="C219" s="58" t="s">
        <v>295</v>
      </c>
      <c r="D219" s="58" t="s">
        <v>779</v>
      </c>
      <c r="E219" s="80">
        <v>10</v>
      </c>
      <c r="F219" s="81">
        <v>677360.88600000006</v>
      </c>
      <c r="G219" s="63">
        <v>5483487.2850000001</v>
      </c>
      <c r="H219" s="82"/>
      <c r="I219" s="80">
        <v>1396912.7236800001</v>
      </c>
      <c r="J219" s="80">
        <v>501523.48887</v>
      </c>
      <c r="K219" s="71">
        <v>4</v>
      </c>
      <c r="L219" s="76">
        <v>0.08</v>
      </c>
      <c r="M219" s="72"/>
      <c r="N219" s="72"/>
      <c r="O219" s="72"/>
      <c r="P219" s="72"/>
      <c r="Q219" s="72"/>
      <c r="R219" s="71"/>
    </row>
    <row r="220" spans="1:18" ht="12.95" customHeight="1" x14ac:dyDescent="0.2">
      <c r="A220" s="84" t="s">
        <v>160</v>
      </c>
      <c r="B220" s="84" t="s">
        <v>762</v>
      </c>
      <c r="C220" s="58" t="s">
        <v>288</v>
      </c>
      <c r="D220" s="58" t="s">
        <v>1231</v>
      </c>
      <c r="E220" s="80">
        <v>10</v>
      </c>
      <c r="F220" s="81">
        <v>678608.51699999999</v>
      </c>
      <c r="G220" s="63">
        <v>5484119.0039999997</v>
      </c>
      <c r="H220" s="82"/>
      <c r="I220" s="80">
        <v>1396739.1154799999</v>
      </c>
      <c r="J220" s="80">
        <v>500742.25196999998</v>
      </c>
      <c r="K220" s="71">
        <v>3</v>
      </c>
      <c r="L220" s="76">
        <v>0.18</v>
      </c>
      <c r="M220" s="72"/>
      <c r="N220" s="72"/>
      <c r="O220" s="72"/>
      <c r="P220" s="72"/>
      <c r="Q220" s="72"/>
      <c r="R220" s="71" t="s">
        <v>1414</v>
      </c>
    </row>
    <row r="221" spans="1:18" ht="12.95" customHeight="1" x14ac:dyDescent="0.2">
      <c r="A221" s="84" t="s">
        <v>160</v>
      </c>
      <c r="B221" s="84" t="s">
        <v>762</v>
      </c>
      <c r="C221" s="58" t="s">
        <v>289</v>
      </c>
      <c r="D221" s="58" t="s">
        <v>1231</v>
      </c>
      <c r="E221" s="80">
        <v>10</v>
      </c>
      <c r="F221" s="81">
        <v>678488.03599999996</v>
      </c>
      <c r="G221" s="63">
        <v>5484883.835</v>
      </c>
      <c r="H221" s="82"/>
      <c r="I221" s="80">
        <v>1394646.2227099999</v>
      </c>
      <c r="J221" s="80">
        <v>499404.32571</v>
      </c>
      <c r="K221" s="71">
        <v>3</v>
      </c>
      <c r="L221" s="76">
        <v>0.16</v>
      </c>
      <c r="M221" s="72"/>
      <c r="N221" s="72"/>
      <c r="O221" s="72"/>
      <c r="P221" s="72"/>
      <c r="Q221" s="72"/>
      <c r="R221" s="71" t="s">
        <v>1414</v>
      </c>
    </row>
    <row r="222" spans="1:18" ht="12.95" customHeight="1" x14ac:dyDescent="0.2">
      <c r="A222" s="84" t="s">
        <v>160</v>
      </c>
      <c r="B222" s="84" t="s">
        <v>762</v>
      </c>
      <c r="C222" s="58" t="s">
        <v>290</v>
      </c>
      <c r="D222" s="58" t="s">
        <v>1231</v>
      </c>
      <c r="E222" s="80">
        <v>10</v>
      </c>
      <c r="F222" s="81">
        <v>678684.52599999995</v>
      </c>
      <c r="G222" s="63">
        <v>5485592.7439999999</v>
      </c>
      <c r="H222" s="82"/>
      <c r="I222" s="80">
        <v>1394107.7341400001</v>
      </c>
      <c r="J222" s="80">
        <v>498898.03779999999</v>
      </c>
      <c r="K222" s="71">
        <v>4</v>
      </c>
      <c r="L222" s="76">
        <v>0.12</v>
      </c>
      <c r="M222" s="72"/>
      <c r="N222" s="72"/>
      <c r="O222" s="72"/>
      <c r="P222" s="72"/>
      <c r="Q222" s="72"/>
      <c r="R222" s="71"/>
    </row>
    <row r="223" spans="1:18" ht="12.95" customHeight="1" x14ac:dyDescent="0.2">
      <c r="A223" s="84" t="s">
        <v>160</v>
      </c>
      <c r="B223" s="84" t="s">
        <v>762</v>
      </c>
      <c r="C223" s="58" t="s">
        <v>291</v>
      </c>
      <c r="D223" s="58" t="s">
        <v>779</v>
      </c>
      <c r="E223" s="80">
        <v>10</v>
      </c>
      <c r="F223" s="81">
        <v>677578.31400000001</v>
      </c>
      <c r="G223" s="63">
        <v>5484620.7949999999</v>
      </c>
      <c r="H223" s="82"/>
      <c r="I223" s="80">
        <v>1395425.9306300001</v>
      </c>
      <c r="J223" s="80">
        <v>505914.12290000002</v>
      </c>
      <c r="K223" s="71">
        <v>3</v>
      </c>
      <c r="L223" s="76">
        <v>0.28999999999999998</v>
      </c>
      <c r="M223" s="72"/>
      <c r="N223" s="72"/>
      <c r="O223" s="72"/>
      <c r="P223" s="72"/>
      <c r="Q223" s="72"/>
      <c r="R223" s="71" t="s">
        <v>1414</v>
      </c>
    </row>
    <row r="224" spans="1:18" ht="12.95" customHeight="1" x14ac:dyDescent="0.2">
      <c r="A224" s="84" t="s">
        <v>160</v>
      </c>
      <c r="B224" s="84" t="s">
        <v>762</v>
      </c>
      <c r="C224" s="58" t="s">
        <v>292</v>
      </c>
      <c r="D224" s="58" t="s">
        <v>1232</v>
      </c>
      <c r="E224" s="80">
        <v>10</v>
      </c>
      <c r="F224" s="81">
        <v>677149.62199999997</v>
      </c>
      <c r="G224" s="63">
        <v>5485260.9800000004</v>
      </c>
      <c r="H224" s="82"/>
      <c r="I224" s="80">
        <v>1394435.4751800001</v>
      </c>
      <c r="J224" s="80">
        <v>505138.90946</v>
      </c>
      <c r="K224" s="71">
        <v>3</v>
      </c>
      <c r="L224" s="76">
        <v>0.21</v>
      </c>
      <c r="M224" s="72"/>
      <c r="N224" s="72"/>
      <c r="O224" s="72"/>
      <c r="P224" s="72"/>
      <c r="Q224" s="72"/>
      <c r="R224" s="71" t="s">
        <v>1414</v>
      </c>
    </row>
    <row r="225" spans="1:18" ht="12.95" customHeight="1" x14ac:dyDescent="0.2">
      <c r="A225" s="84" t="s">
        <v>160</v>
      </c>
      <c r="B225" s="84" t="s">
        <v>762</v>
      </c>
      <c r="C225" s="58" t="s">
        <v>293</v>
      </c>
      <c r="D225" s="58" t="s">
        <v>1232</v>
      </c>
      <c r="E225" s="80">
        <v>10</v>
      </c>
      <c r="F225" s="81">
        <v>677150</v>
      </c>
      <c r="G225" s="63">
        <v>5486048.5760000004</v>
      </c>
      <c r="H225" s="82"/>
      <c r="I225" s="80">
        <v>1393543.9902999999</v>
      </c>
      <c r="J225" s="80">
        <v>504886.32522</v>
      </c>
      <c r="K225" s="71">
        <v>4</v>
      </c>
      <c r="L225" s="76">
        <v>0.13</v>
      </c>
      <c r="M225" s="72"/>
      <c r="N225" s="72"/>
      <c r="O225" s="72"/>
      <c r="P225" s="72"/>
      <c r="Q225" s="72"/>
      <c r="R225" s="71"/>
    </row>
    <row r="226" spans="1:18" ht="12.95" customHeight="1" x14ac:dyDescent="0.2">
      <c r="A226" s="84" t="s">
        <v>160</v>
      </c>
      <c r="B226" s="84" t="s">
        <v>762</v>
      </c>
      <c r="C226" s="58" t="s">
        <v>286</v>
      </c>
      <c r="D226" s="58" t="s">
        <v>1233</v>
      </c>
      <c r="E226" s="80">
        <v>10</v>
      </c>
      <c r="F226" s="81">
        <v>679277.09499999997</v>
      </c>
      <c r="G226" s="63">
        <v>5487398.6699999999</v>
      </c>
      <c r="H226" s="82"/>
      <c r="I226" s="80">
        <v>1394212.5031000001</v>
      </c>
      <c r="J226" s="80">
        <v>504088.39630999998</v>
      </c>
      <c r="K226" s="71">
        <v>4</v>
      </c>
      <c r="L226" s="76">
        <v>0.12</v>
      </c>
      <c r="M226" s="72"/>
    </row>
    <row r="227" spans="1:18" ht="12.95" customHeight="1" x14ac:dyDescent="0.2">
      <c r="A227" s="84" t="s">
        <v>160</v>
      </c>
      <c r="B227" s="84" t="s">
        <v>762</v>
      </c>
      <c r="C227" s="58" t="s">
        <v>287</v>
      </c>
      <c r="D227" s="58" t="s">
        <v>1233</v>
      </c>
      <c r="E227" s="80">
        <v>10</v>
      </c>
      <c r="F227" s="81">
        <v>679038.076</v>
      </c>
      <c r="G227" s="63">
        <v>5488076.7089999998</v>
      </c>
      <c r="H227" s="82"/>
      <c r="I227" s="80">
        <v>1394641.7880800001</v>
      </c>
      <c r="J227" s="80">
        <v>508661.91116999998</v>
      </c>
      <c r="K227" s="71">
        <v>4</v>
      </c>
      <c r="L227" s="76">
        <v>7.0000000000000007E-2</v>
      </c>
    </row>
    <row r="228" spans="1:18" ht="12.95" customHeight="1" x14ac:dyDescent="0.2">
      <c r="A228" s="84" t="s">
        <v>160</v>
      </c>
      <c r="B228" s="84" t="s">
        <v>762</v>
      </c>
      <c r="C228" s="58" t="s">
        <v>322</v>
      </c>
      <c r="D228" s="58" t="s">
        <v>1234</v>
      </c>
      <c r="E228" s="80">
        <v>10</v>
      </c>
      <c r="F228" s="81">
        <v>682753.22699999996</v>
      </c>
      <c r="G228" s="63">
        <v>5490850.2549999999</v>
      </c>
      <c r="H228" s="82"/>
      <c r="I228" s="80">
        <v>1394133.3915800001</v>
      </c>
      <c r="J228" s="80">
        <v>507795.80345000001</v>
      </c>
      <c r="K228" s="71">
        <v>4</v>
      </c>
      <c r="L228" s="76">
        <v>0.11</v>
      </c>
      <c r="R228" s="28" t="s">
        <v>1413</v>
      </c>
    </row>
    <row r="229" spans="1:18" ht="12.95" customHeight="1" x14ac:dyDescent="0.2">
      <c r="A229" s="84" t="s">
        <v>160</v>
      </c>
      <c r="B229" s="84" t="s">
        <v>762</v>
      </c>
      <c r="C229" s="58" t="s">
        <v>323</v>
      </c>
      <c r="D229" s="58" t="s">
        <v>889</v>
      </c>
      <c r="E229" s="80">
        <v>10</v>
      </c>
      <c r="F229" s="81">
        <v>682745.79799999995</v>
      </c>
      <c r="G229" s="63">
        <v>5491660.9869999997</v>
      </c>
      <c r="H229" s="82"/>
      <c r="I229" s="80">
        <v>1395463.5827299999</v>
      </c>
      <c r="J229" s="80">
        <v>510654.25300000003</v>
      </c>
      <c r="K229" s="71">
        <v>4</v>
      </c>
      <c r="L229" s="76">
        <v>0.11</v>
      </c>
    </row>
    <row r="230" spans="1:18" ht="12.95" customHeight="1" x14ac:dyDescent="0.2">
      <c r="A230" s="84" t="s">
        <v>160</v>
      </c>
      <c r="B230" s="84" t="s">
        <v>762</v>
      </c>
      <c r="C230" s="58" t="s">
        <v>324</v>
      </c>
      <c r="D230" s="58" t="s">
        <v>889</v>
      </c>
      <c r="E230" s="80">
        <v>10</v>
      </c>
      <c r="F230" s="81">
        <v>682696</v>
      </c>
      <c r="G230" s="63">
        <v>5492731</v>
      </c>
      <c r="H230" s="82"/>
      <c r="I230" s="80">
        <v>1394710.7944499999</v>
      </c>
      <c r="J230" s="80">
        <v>510951.10817000002</v>
      </c>
      <c r="K230" s="71">
        <v>4</v>
      </c>
      <c r="L230" s="76">
        <v>0.09</v>
      </c>
    </row>
    <row r="231" spans="1:18" ht="12.95" customHeight="1" x14ac:dyDescent="0.2">
      <c r="A231" s="98" t="s">
        <v>417</v>
      </c>
      <c r="B231" s="84" t="s">
        <v>763</v>
      </c>
      <c r="C231" s="98" t="s">
        <v>538</v>
      </c>
      <c r="D231" s="98" t="str">
        <f>LEFT(C231,5)</f>
        <v>001-1</v>
      </c>
      <c r="E231" s="98">
        <v>11</v>
      </c>
      <c r="F231" s="99">
        <v>373900.60009999998</v>
      </c>
      <c r="G231" s="99">
        <v>5442251.6793999998</v>
      </c>
      <c r="H231" s="86"/>
      <c r="I231" s="98">
        <v>1530468</v>
      </c>
      <c r="J231" s="98">
        <v>483250</v>
      </c>
      <c r="L231" s="109">
        <v>7.5479000000000004E-2</v>
      </c>
      <c r="M231" s="106">
        <v>373900.60009999998</v>
      </c>
      <c r="N231" s="106">
        <v>5442251.6793999998</v>
      </c>
      <c r="O231" s="106">
        <v>1530468</v>
      </c>
      <c r="P231" s="106">
        <v>483250</v>
      </c>
    </row>
    <row r="232" spans="1:18" ht="12.95" customHeight="1" x14ac:dyDescent="0.2">
      <c r="A232" s="98" t="s">
        <v>417</v>
      </c>
      <c r="B232" s="84" t="s">
        <v>763</v>
      </c>
      <c r="C232" s="98" t="s">
        <v>539</v>
      </c>
      <c r="D232" s="98" t="str">
        <f t="shared" ref="D232:D295" si="0">LEFT(C232,5)</f>
        <v>001-1</v>
      </c>
      <c r="E232" s="98">
        <v>11</v>
      </c>
      <c r="F232" s="99">
        <v>374000.67</v>
      </c>
      <c r="G232" s="99">
        <v>5443046.1103999997</v>
      </c>
      <c r="H232" s="86"/>
      <c r="I232" s="98">
        <v>1530468</v>
      </c>
      <c r="J232" s="98">
        <v>484050</v>
      </c>
      <c r="L232" s="109">
        <v>0.19117100000000001</v>
      </c>
      <c r="M232" s="106">
        <v>374000.67</v>
      </c>
      <c r="N232" s="106">
        <v>5443046.1103999997</v>
      </c>
      <c r="O232" s="106">
        <v>1530468</v>
      </c>
      <c r="P232" s="106">
        <v>484050</v>
      </c>
    </row>
    <row r="233" spans="1:18" ht="12.95" customHeight="1" x14ac:dyDescent="0.2">
      <c r="A233" s="98" t="s">
        <v>417</v>
      </c>
      <c r="B233" s="84" t="s">
        <v>763</v>
      </c>
      <c r="C233" s="98" t="s">
        <v>540</v>
      </c>
      <c r="D233" s="98" t="str">
        <f t="shared" si="0"/>
        <v>001-1</v>
      </c>
      <c r="E233" s="98">
        <v>11</v>
      </c>
      <c r="F233" s="99">
        <v>374793.32669999998</v>
      </c>
      <c r="G233" s="99">
        <v>5442945.8932999996</v>
      </c>
      <c r="H233" s="86"/>
      <c r="I233" s="98">
        <v>1531268</v>
      </c>
      <c r="J233" s="98">
        <v>484050</v>
      </c>
      <c r="L233" s="109">
        <v>0.115867</v>
      </c>
      <c r="M233" s="106">
        <v>374793.32669999998</v>
      </c>
      <c r="N233" s="106">
        <v>5442945.8932999996</v>
      </c>
      <c r="O233" s="106">
        <v>1531268</v>
      </c>
      <c r="P233" s="106">
        <v>484050</v>
      </c>
    </row>
    <row r="234" spans="1:18" ht="12.95" customHeight="1" x14ac:dyDescent="0.2">
      <c r="A234" s="98" t="s">
        <v>417</v>
      </c>
      <c r="B234" s="84" t="s">
        <v>763</v>
      </c>
      <c r="C234" s="98" t="s">
        <v>541</v>
      </c>
      <c r="D234" s="98" t="str">
        <f t="shared" si="0"/>
        <v>001-1</v>
      </c>
      <c r="E234" s="98">
        <v>11</v>
      </c>
      <c r="F234" s="99">
        <v>375585.97979999997</v>
      </c>
      <c r="G234" s="99">
        <v>5442845.6683</v>
      </c>
      <c r="H234" s="86"/>
      <c r="I234" s="98">
        <v>1532068</v>
      </c>
      <c r="J234" s="98">
        <v>484050</v>
      </c>
      <c r="L234" s="109">
        <v>3.5973999999999999E-2</v>
      </c>
      <c r="M234" s="106">
        <v>375585.97979999997</v>
      </c>
      <c r="N234" s="106">
        <v>5442845.6683</v>
      </c>
      <c r="O234" s="106">
        <v>1532068</v>
      </c>
      <c r="P234" s="106">
        <v>484050</v>
      </c>
    </row>
    <row r="235" spans="1:18" ht="12.95" customHeight="1" x14ac:dyDescent="0.2">
      <c r="A235" s="98" t="s">
        <v>417</v>
      </c>
      <c r="B235" s="84" t="s">
        <v>763</v>
      </c>
      <c r="C235" s="98" t="s">
        <v>568</v>
      </c>
      <c r="D235" s="98" t="str">
        <f t="shared" si="0"/>
        <v>002-1</v>
      </c>
      <c r="E235" s="98">
        <v>11</v>
      </c>
      <c r="F235" s="99">
        <v>369644.7917</v>
      </c>
      <c r="G235" s="99">
        <v>5446824.9400000004</v>
      </c>
      <c r="H235" s="86"/>
      <c r="I235" s="98">
        <v>1525668</v>
      </c>
      <c r="J235" s="98">
        <v>487250</v>
      </c>
      <c r="L235" s="109">
        <v>0.112722</v>
      </c>
      <c r="M235" s="106">
        <v>369644.7917</v>
      </c>
      <c r="N235" s="106">
        <v>5446824.9400000004</v>
      </c>
      <c r="O235" s="106">
        <v>1525668</v>
      </c>
      <c r="P235" s="106">
        <v>487250</v>
      </c>
    </row>
    <row r="236" spans="1:18" ht="12.95" customHeight="1" x14ac:dyDescent="0.2">
      <c r="A236" s="98" t="s">
        <v>417</v>
      </c>
      <c r="B236" s="84" t="s">
        <v>763</v>
      </c>
      <c r="C236" s="98" t="s">
        <v>569</v>
      </c>
      <c r="D236" s="98" t="str">
        <f t="shared" si="0"/>
        <v>002-1</v>
      </c>
      <c r="E236" s="98">
        <v>11</v>
      </c>
      <c r="F236" s="99">
        <v>370437.49959999998</v>
      </c>
      <c r="G236" s="99">
        <v>5446724.7610999998</v>
      </c>
      <c r="H236" s="86"/>
      <c r="I236" s="98">
        <v>1526468</v>
      </c>
      <c r="J236" s="98">
        <v>487250</v>
      </c>
      <c r="L236" s="109">
        <v>0.16424499999999997</v>
      </c>
      <c r="M236" s="106">
        <v>370437.49959999998</v>
      </c>
      <c r="N236" s="106">
        <v>5446724.7610999998</v>
      </c>
      <c r="O236" s="106">
        <v>1526468</v>
      </c>
      <c r="P236" s="106">
        <v>487250</v>
      </c>
    </row>
    <row r="237" spans="1:18" ht="12.95" customHeight="1" x14ac:dyDescent="0.2">
      <c r="A237" s="98" t="s">
        <v>417</v>
      </c>
      <c r="B237" s="84" t="s">
        <v>763</v>
      </c>
      <c r="C237" s="98" t="s">
        <v>570</v>
      </c>
      <c r="D237" s="98" t="str">
        <f t="shared" si="0"/>
        <v>002-1</v>
      </c>
      <c r="E237" s="98">
        <v>11</v>
      </c>
      <c r="F237" s="99">
        <v>371230.20370000001</v>
      </c>
      <c r="G237" s="99">
        <v>5446624.5745000001</v>
      </c>
      <c r="H237" s="86"/>
      <c r="I237" s="98">
        <v>1527268</v>
      </c>
      <c r="J237" s="98">
        <v>487250</v>
      </c>
      <c r="L237" s="109">
        <v>7.4371999999999994E-2</v>
      </c>
      <c r="M237" s="106">
        <v>371230.20370000001</v>
      </c>
      <c r="N237" s="106">
        <v>5446624.5745000001</v>
      </c>
      <c r="O237" s="106">
        <v>1527268</v>
      </c>
      <c r="P237" s="106">
        <v>487250</v>
      </c>
    </row>
    <row r="238" spans="1:18" ht="12.95" customHeight="1" x14ac:dyDescent="0.2">
      <c r="A238" s="98" t="s">
        <v>417</v>
      </c>
      <c r="B238" s="84" t="s">
        <v>763</v>
      </c>
      <c r="C238" s="98" t="s">
        <v>571</v>
      </c>
      <c r="D238" s="98" t="str">
        <f t="shared" si="0"/>
        <v>002-1</v>
      </c>
      <c r="E238" s="98">
        <v>11</v>
      </c>
      <c r="F238" s="99">
        <v>372022.90399999998</v>
      </c>
      <c r="G238" s="99">
        <v>5446524.3799999999</v>
      </c>
      <c r="H238" s="86"/>
      <c r="I238" s="98">
        <v>1528068</v>
      </c>
      <c r="J238" s="98">
        <v>487250</v>
      </c>
      <c r="L238" s="109">
        <v>9.3285000000000007E-2</v>
      </c>
      <c r="M238" s="67">
        <v>372059</v>
      </c>
      <c r="N238" s="67">
        <v>5446366</v>
      </c>
      <c r="O238" s="67">
        <v>1528123.675</v>
      </c>
      <c r="P238" s="67">
        <v>487097.52600000001</v>
      </c>
      <c r="Q238" s="80" t="s">
        <v>938</v>
      </c>
    </row>
    <row r="239" spans="1:18" ht="12.95" customHeight="1" x14ac:dyDescent="0.2">
      <c r="A239" s="98" t="s">
        <v>417</v>
      </c>
      <c r="B239" s="84" t="s">
        <v>763</v>
      </c>
      <c r="C239" s="98" t="s">
        <v>561</v>
      </c>
      <c r="D239" s="98" t="str">
        <f t="shared" si="0"/>
        <v>003-1</v>
      </c>
      <c r="E239" s="98">
        <v>11</v>
      </c>
      <c r="F239" s="99">
        <v>366373.91090000002</v>
      </c>
      <c r="G239" s="99">
        <v>5446431.1584000001</v>
      </c>
      <c r="H239" s="86"/>
      <c r="I239" s="98">
        <v>1522468</v>
      </c>
      <c r="J239" s="98">
        <v>486450</v>
      </c>
      <c r="L239" s="109">
        <v>0.101371</v>
      </c>
      <c r="M239" s="106">
        <v>366373.91090000002</v>
      </c>
      <c r="N239" s="106">
        <v>5446431.1584000001</v>
      </c>
      <c r="O239" s="106">
        <v>1522468</v>
      </c>
      <c r="P239" s="106">
        <v>486450</v>
      </c>
    </row>
    <row r="240" spans="1:18" ht="12.95" customHeight="1" x14ac:dyDescent="0.2">
      <c r="A240" s="98" t="s">
        <v>417</v>
      </c>
      <c r="B240" s="84" t="s">
        <v>763</v>
      </c>
      <c r="C240" s="98" t="s">
        <v>562</v>
      </c>
      <c r="D240" s="98" t="str">
        <f t="shared" si="0"/>
        <v>003-1</v>
      </c>
      <c r="E240" s="98">
        <v>11</v>
      </c>
      <c r="F240" s="99">
        <v>367066.61129999999</v>
      </c>
      <c r="G240" s="99">
        <v>5445536.5873999996</v>
      </c>
      <c r="H240" s="86"/>
      <c r="I240" s="98">
        <v>1523268</v>
      </c>
      <c r="J240" s="98">
        <v>485650</v>
      </c>
      <c r="L240" s="109">
        <v>0.12067700000000001</v>
      </c>
      <c r="M240" s="106">
        <v>367066.61129999999</v>
      </c>
      <c r="N240" s="106">
        <v>5445536.5873999996</v>
      </c>
      <c r="O240" s="106">
        <v>1523268</v>
      </c>
      <c r="P240" s="106">
        <v>485650</v>
      </c>
    </row>
    <row r="241" spans="1:18" ht="12.95" customHeight="1" x14ac:dyDescent="0.2">
      <c r="A241" s="98" t="s">
        <v>417</v>
      </c>
      <c r="B241" s="84" t="s">
        <v>763</v>
      </c>
      <c r="C241" s="98" t="s">
        <v>563</v>
      </c>
      <c r="D241" s="98" t="str">
        <f t="shared" si="0"/>
        <v>003-1</v>
      </c>
      <c r="E241" s="98">
        <v>11</v>
      </c>
      <c r="F241" s="99">
        <v>367166.62670000002</v>
      </c>
      <c r="G241" s="99">
        <v>5446331.0129000004</v>
      </c>
      <c r="H241" s="86"/>
      <c r="I241" s="98">
        <v>1523268</v>
      </c>
      <c r="J241" s="98">
        <v>486450</v>
      </c>
      <c r="L241" s="109">
        <v>7.7277999999999999E-2</v>
      </c>
      <c r="M241" s="106">
        <v>367166.62670000002</v>
      </c>
      <c r="N241" s="106">
        <v>5446331.0129000004</v>
      </c>
      <c r="O241" s="106">
        <v>1523268</v>
      </c>
      <c r="P241" s="106">
        <v>486450</v>
      </c>
    </row>
    <row r="242" spans="1:18" ht="12.95" customHeight="1" x14ac:dyDescent="0.2">
      <c r="A242" s="98" t="s">
        <v>417</v>
      </c>
      <c r="B242" s="84" t="s">
        <v>763</v>
      </c>
      <c r="C242" s="98" t="s">
        <v>550</v>
      </c>
      <c r="D242" s="98" t="str">
        <f t="shared" si="0"/>
        <v>004-1</v>
      </c>
      <c r="E242" s="98">
        <v>11</v>
      </c>
      <c r="F242" s="99">
        <v>367659.28129999997</v>
      </c>
      <c r="G242" s="99">
        <v>5443847.5646000002</v>
      </c>
      <c r="H242" s="86"/>
      <c r="I242" s="98">
        <v>1524068</v>
      </c>
      <c r="J242" s="98">
        <v>484050</v>
      </c>
      <c r="L242" s="109">
        <v>0.16098700000000002</v>
      </c>
      <c r="M242" s="106">
        <v>367659.28129999997</v>
      </c>
      <c r="N242" s="106">
        <v>5443847.5646000002</v>
      </c>
      <c r="O242" s="106">
        <v>1524068</v>
      </c>
      <c r="P242" s="106">
        <v>484050</v>
      </c>
    </row>
    <row r="243" spans="1:18" ht="12.95" customHeight="1" x14ac:dyDescent="0.2">
      <c r="A243" s="98" t="s">
        <v>417</v>
      </c>
      <c r="B243" s="84" t="s">
        <v>763</v>
      </c>
      <c r="C243" s="98" t="s">
        <v>551</v>
      </c>
      <c r="D243" s="98" t="str">
        <f t="shared" si="0"/>
        <v>004-1</v>
      </c>
      <c r="E243" s="98">
        <v>11</v>
      </c>
      <c r="F243" s="99">
        <v>367759.29710000003</v>
      </c>
      <c r="G243" s="99">
        <v>5444642.0047000004</v>
      </c>
      <c r="H243" s="86"/>
      <c r="I243" s="98">
        <v>1524068</v>
      </c>
      <c r="J243" s="98">
        <v>484850</v>
      </c>
      <c r="L243" s="109">
        <v>0.22557099999999999</v>
      </c>
      <c r="M243" s="106">
        <v>367759.29710000003</v>
      </c>
      <c r="N243" s="106">
        <v>5444642.0047000004</v>
      </c>
      <c r="O243" s="106">
        <v>1524068</v>
      </c>
      <c r="P243" s="106">
        <v>484850</v>
      </c>
    </row>
    <row r="244" spans="1:18" ht="12.95" customHeight="1" x14ac:dyDescent="0.2">
      <c r="A244" s="98" t="s">
        <v>417</v>
      </c>
      <c r="B244" s="84" t="s">
        <v>763</v>
      </c>
      <c r="C244" s="98" t="s">
        <v>552</v>
      </c>
      <c r="D244" s="98" t="str">
        <f t="shared" si="0"/>
        <v>004-1</v>
      </c>
      <c r="E244" s="98">
        <v>11</v>
      </c>
      <c r="F244" s="99">
        <v>368451.9681</v>
      </c>
      <c r="G244" s="99">
        <v>5443747.4102999996</v>
      </c>
      <c r="H244" s="86"/>
      <c r="I244" s="98">
        <v>1524868</v>
      </c>
      <c r="J244" s="98">
        <v>484050</v>
      </c>
      <c r="L244" s="109">
        <v>0.32173499999999999</v>
      </c>
      <c r="M244" s="106">
        <v>368451.9681</v>
      </c>
      <c r="N244" s="106">
        <v>5443747.4102999996</v>
      </c>
      <c r="O244" s="106">
        <v>1524868</v>
      </c>
      <c r="P244" s="106">
        <v>484050</v>
      </c>
    </row>
    <row r="245" spans="1:18" ht="12.95" customHeight="1" x14ac:dyDescent="0.2">
      <c r="A245" s="98" t="s">
        <v>417</v>
      </c>
      <c r="B245" s="84" t="s">
        <v>763</v>
      </c>
      <c r="C245" s="98" t="s">
        <v>553</v>
      </c>
      <c r="D245" s="98" t="str">
        <f t="shared" si="0"/>
        <v>004-1</v>
      </c>
      <c r="E245" s="98">
        <v>11</v>
      </c>
      <c r="F245" s="99">
        <v>368551.99099999998</v>
      </c>
      <c r="G245" s="99">
        <v>5444541.8481000001</v>
      </c>
      <c r="H245" s="86"/>
      <c r="I245" s="98">
        <v>1524868</v>
      </c>
      <c r="J245" s="98">
        <v>484850</v>
      </c>
      <c r="L245" s="109">
        <v>4.5218999999999995E-2</v>
      </c>
      <c r="M245" s="106">
        <v>368551.99099999998</v>
      </c>
      <c r="N245" s="106">
        <v>5444541.8481000001</v>
      </c>
      <c r="O245" s="106">
        <v>1524868</v>
      </c>
      <c r="P245" s="106">
        <v>484850</v>
      </c>
    </row>
    <row r="246" spans="1:18" ht="12.95" customHeight="1" x14ac:dyDescent="0.2">
      <c r="A246" s="98" t="s">
        <v>417</v>
      </c>
      <c r="B246" s="84" t="s">
        <v>763</v>
      </c>
      <c r="C246" s="98" t="s">
        <v>515</v>
      </c>
      <c r="D246" s="98" t="str">
        <f t="shared" si="0"/>
        <v>005-1</v>
      </c>
      <c r="E246" s="98">
        <v>11</v>
      </c>
      <c r="F246" s="99">
        <v>373400.30109999998</v>
      </c>
      <c r="G246" s="99">
        <v>5438279.3984000003</v>
      </c>
      <c r="I246" s="98">
        <v>1530468</v>
      </c>
      <c r="J246" s="98">
        <v>479250</v>
      </c>
      <c r="L246" s="109">
        <v>0.39125500000000002</v>
      </c>
      <c r="M246" s="106">
        <v>373400.30109999998</v>
      </c>
      <c r="N246" s="106">
        <v>5438279.3984000003</v>
      </c>
      <c r="O246" s="106">
        <v>1530468</v>
      </c>
      <c r="P246" s="106">
        <v>479250</v>
      </c>
    </row>
    <row r="247" spans="1:18" ht="12.95" customHeight="1" x14ac:dyDescent="0.2">
      <c r="A247" s="98" t="s">
        <v>417</v>
      </c>
      <c r="B247" s="84" t="s">
        <v>763</v>
      </c>
      <c r="C247" s="98" t="s">
        <v>516</v>
      </c>
      <c r="D247" s="98" t="str">
        <f t="shared" si="0"/>
        <v>005-1</v>
      </c>
      <c r="E247" s="98">
        <v>11</v>
      </c>
      <c r="F247" s="99">
        <v>373500.3542</v>
      </c>
      <c r="G247" s="99">
        <v>5439073.8715000004</v>
      </c>
      <c r="I247" s="98">
        <v>1530468</v>
      </c>
      <c r="J247" s="98">
        <v>480050</v>
      </c>
      <c r="L247" s="109">
        <v>0.1489</v>
      </c>
      <c r="M247" s="106">
        <v>373500.3542</v>
      </c>
      <c r="N247" s="106">
        <v>5439073.8715000004</v>
      </c>
      <c r="O247" s="106">
        <v>1530468</v>
      </c>
      <c r="P247" s="106">
        <v>480050</v>
      </c>
    </row>
    <row r="248" spans="1:18" ht="12.95" customHeight="1" x14ac:dyDescent="0.2">
      <c r="A248" s="98" t="s">
        <v>417</v>
      </c>
      <c r="B248" s="84" t="s">
        <v>763</v>
      </c>
      <c r="C248" s="98" t="s">
        <v>517</v>
      </c>
      <c r="D248" s="98" t="str">
        <f t="shared" si="0"/>
        <v>005-1</v>
      </c>
      <c r="E248" s="98">
        <v>11</v>
      </c>
      <c r="F248" s="99">
        <v>374192.91450000001</v>
      </c>
      <c r="G248" s="99">
        <v>5438179.1941</v>
      </c>
      <c r="I248" s="98">
        <v>1531268</v>
      </c>
      <c r="J248" s="98">
        <v>479250</v>
      </c>
      <c r="L248" s="109">
        <v>5.0168999999999998E-2</v>
      </c>
      <c r="M248" s="106">
        <v>374192.91450000001</v>
      </c>
      <c r="N248" s="106">
        <v>5438179.1941</v>
      </c>
      <c r="O248" s="106">
        <v>1531268</v>
      </c>
      <c r="P248" s="106">
        <v>479250</v>
      </c>
    </row>
    <row r="249" spans="1:18" ht="12.95" customHeight="1" x14ac:dyDescent="0.2">
      <c r="A249" s="98" t="s">
        <v>417</v>
      </c>
      <c r="B249" s="84" t="s">
        <v>763</v>
      </c>
      <c r="C249" s="98" t="s">
        <v>518</v>
      </c>
      <c r="D249" s="98" t="str">
        <f t="shared" si="0"/>
        <v>005-1</v>
      </c>
      <c r="E249" s="98">
        <v>11</v>
      </c>
      <c r="F249" s="99">
        <v>374292.97489999997</v>
      </c>
      <c r="G249" s="99">
        <v>5438973.6650999999</v>
      </c>
      <c r="I249" s="98">
        <v>1531268</v>
      </c>
      <c r="J249" s="98">
        <v>480050</v>
      </c>
      <c r="L249" s="109">
        <v>8.0658999999999995E-2</v>
      </c>
      <c r="M249" s="106">
        <v>374292.97489999997</v>
      </c>
      <c r="N249" s="106">
        <v>5438973.6650999999</v>
      </c>
      <c r="O249" s="106">
        <v>1531268</v>
      </c>
      <c r="P249" s="106">
        <v>480050</v>
      </c>
    </row>
    <row r="250" spans="1:18" ht="12.95" customHeight="1" x14ac:dyDescent="0.2">
      <c r="A250" s="98" t="s">
        <v>417</v>
      </c>
      <c r="B250" s="84" t="s">
        <v>763</v>
      </c>
      <c r="C250" s="98" t="s">
        <v>449</v>
      </c>
      <c r="D250" s="98" t="str">
        <f t="shared" si="0"/>
        <v>006-1</v>
      </c>
      <c r="E250" s="98">
        <v>11</v>
      </c>
      <c r="F250" s="99">
        <v>370422.32179999998</v>
      </c>
      <c r="G250" s="99">
        <v>5433812.9069999997</v>
      </c>
      <c r="H250" s="86"/>
      <c r="I250" s="98">
        <v>1528068</v>
      </c>
      <c r="J250" s="98">
        <v>474450</v>
      </c>
      <c r="L250" s="109">
        <v>0.123695</v>
      </c>
      <c r="M250" s="106">
        <v>370422.32179999998</v>
      </c>
      <c r="N250" s="106">
        <v>5433812.9069999997</v>
      </c>
      <c r="O250" s="106">
        <v>1528068</v>
      </c>
      <c r="P250" s="106">
        <v>474450</v>
      </c>
    </row>
    <row r="251" spans="1:18" ht="12.95" customHeight="1" x14ac:dyDescent="0.2">
      <c r="A251" s="98" t="s">
        <v>417</v>
      </c>
      <c r="B251" s="84" t="s">
        <v>763</v>
      </c>
      <c r="C251" s="98" t="s">
        <v>450</v>
      </c>
      <c r="D251" s="98" t="str">
        <f t="shared" si="0"/>
        <v>006-1</v>
      </c>
      <c r="E251" s="98">
        <v>11</v>
      </c>
      <c r="F251" s="99">
        <v>370522.33279999997</v>
      </c>
      <c r="G251" s="99">
        <v>5434607.4376999997</v>
      </c>
      <c r="H251" s="86"/>
      <c r="I251" s="98">
        <v>1528068</v>
      </c>
      <c r="J251" s="98">
        <v>475250</v>
      </c>
      <c r="L251" s="109">
        <v>9.2340999999999993E-2</v>
      </c>
      <c r="M251" s="106">
        <v>370522.33279999997</v>
      </c>
      <c r="N251" s="106">
        <v>5434607.4376999997</v>
      </c>
      <c r="O251" s="106">
        <v>1528068</v>
      </c>
      <c r="P251" s="106">
        <v>475250</v>
      </c>
    </row>
    <row r="252" spans="1:18" ht="12.95" customHeight="1" x14ac:dyDescent="0.2">
      <c r="A252" s="98" t="s">
        <v>417</v>
      </c>
      <c r="B252" s="84" t="s">
        <v>763</v>
      </c>
      <c r="C252" s="98" t="s">
        <v>451</v>
      </c>
      <c r="D252" s="98" t="str">
        <f t="shared" si="0"/>
        <v>006-1</v>
      </c>
      <c r="E252" s="98">
        <v>11</v>
      </c>
      <c r="F252" s="99">
        <v>371214.90279999998</v>
      </c>
      <c r="G252" s="99">
        <v>5433712.7397999996</v>
      </c>
      <c r="H252" s="86"/>
      <c r="I252" s="98">
        <v>1528868</v>
      </c>
      <c r="J252" s="98">
        <v>474450</v>
      </c>
      <c r="L252" s="109">
        <v>9.3005999999999991E-2</v>
      </c>
      <c r="M252" s="106">
        <v>371214.90279999998</v>
      </c>
      <c r="N252" s="106">
        <v>5433712.7397999996</v>
      </c>
      <c r="O252" s="106">
        <v>1528868</v>
      </c>
      <c r="P252" s="106">
        <v>474450</v>
      </c>
    </row>
    <row r="253" spans="1:18" ht="12.95" customHeight="1" x14ac:dyDescent="0.2">
      <c r="A253" s="98" t="s">
        <v>417</v>
      </c>
      <c r="B253" s="84" t="s">
        <v>763</v>
      </c>
      <c r="C253" s="98" t="s">
        <v>452</v>
      </c>
      <c r="D253" s="98" t="str">
        <f t="shared" si="0"/>
        <v>006-1</v>
      </c>
      <c r="E253" s="98">
        <v>11</v>
      </c>
      <c r="F253" s="99">
        <v>371314.92099999997</v>
      </c>
      <c r="G253" s="99">
        <v>5434507.2682999996</v>
      </c>
      <c r="H253" s="86"/>
      <c r="I253" s="98">
        <v>1528868</v>
      </c>
      <c r="J253" s="98">
        <v>475250</v>
      </c>
      <c r="L253" s="109">
        <v>0.14180899999999999</v>
      </c>
      <c r="M253" s="106">
        <v>371314.92099999997</v>
      </c>
      <c r="N253" s="106">
        <v>5434507.2682999996</v>
      </c>
      <c r="O253" s="106">
        <v>1528868</v>
      </c>
      <c r="P253" s="106">
        <v>475250</v>
      </c>
    </row>
    <row r="254" spans="1:18" ht="12.95" customHeight="1" x14ac:dyDescent="0.2">
      <c r="A254" s="98" t="s">
        <v>417</v>
      </c>
      <c r="B254" s="84" t="s">
        <v>763</v>
      </c>
      <c r="C254" s="98" t="s">
        <v>465</v>
      </c>
      <c r="D254" s="98" t="str">
        <f t="shared" si="0"/>
        <v>007-1</v>
      </c>
      <c r="E254" s="98">
        <v>11</v>
      </c>
      <c r="F254" s="99">
        <v>363588.7683</v>
      </c>
      <c r="G254" s="99">
        <v>5437097.6802000003</v>
      </c>
      <c r="I254" s="98">
        <v>1520868</v>
      </c>
      <c r="J254" s="98">
        <v>476850</v>
      </c>
      <c r="L254" s="109">
        <v>0.29042800000000002</v>
      </c>
      <c r="M254" s="106">
        <v>363588.7683</v>
      </c>
      <c r="N254" s="106">
        <v>5437097.6802000003</v>
      </c>
      <c r="O254" s="106">
        <v>1520868</v>
      </c>
      <c r="P254" s="106">
        <v>476850</v>
      </c>
    </row>
    <row r="255" spans="1:18" ht="12.95" customHeight="1" x14ac:dyDescent="0.2">
      <c r="A255" s="98" t="s">
        <v>417</v>
      </c>
      <c r="B255" s="84" t="s">
        <v>763</v>
      </c>
      <c r="C255" s="98" t="s">
        <v>466</v>
      </c>
      <c r="D255" s="98" t="str">
        <f t="shared" si="0"/>
        <v>007-1</v>
      </c>
      <c r="E255" s="98">
        <v>11</v>
      </c>
      <c r="F255" s="99">
        <v>364381.40549999999</v>
      </c>
      <c r="G255" s="99">
        <v>5436997.5778999999</v>
      </c>
      <c r="I255" s="98">
        <v>1521668</v>
      </c>
      <c r="J255" s="98">
        <v>476850</v>
      </c>
      <c r="L255" s="109">
        <v>0.26007400000000003</v>
      </c>
      <c r="M255" s="106">
        <v>364381.40549999999</v>
      </c>
      <c r="N255" s="106">
        <v>5436997.5778999999</v>
      </c>
      <c r="O255" s="106">
        <v>1521668</v>
      </c>
      <c r="P255" s="106">
        <v>476850</v>
      </c>
    </row>
    <row r="256" spans="1:18" ht="12.95" customHeight="1" x14ac:dyDescent="0.2">
      <c r="A256" s="98" t="s">
        <v>417</v>
      </c>
      <c r="B256" s="84" t="s">
        <v>763</v>
      </c>
      <c r="C256" s="98" t="s">
        <v>467</v>
      </c>
      <c r="D256" s="98" t="str">
        <f t="shared" si="0"/>
        <v>007-1</v>
      </c>
      <c r="E256" s="98">
        <v>11</v>
      </c>
      <c r="F256" s="99">
        <v>365966.66820000001</v>
      </c>
      <c r="G256" s="99">
        <v>5436797.3493999997</v>
      </c>
      <c r="I256" s="98">
        <v>1523268</v>
      </c>
      <c r="J256" s="98">
        <v>476850</v>
      </c>
      <c r="L256" s="109">
        <v>0.40348100000000003</v>
      </c>
      <c r="M256" s="67">
        <v>365931</v>
      </c>
      <c r="N256" s="67">
        <v>5436975</v>
      </c>
      <c r="O256" s="67">
        <v>1523210.3540000001</v>
      </c>
      <c r="P256" s="67">
        <v>477021.61200000002</v>
      </c>
      <c r="Q256" s="80" t="s">
        <v>936</v>
      </c>
      <c r="R256" s="28" t="s">
        <v>1418</v>
      </c>
    </row>
    <row r="257" spans="1:16" ht="12.95" customHeight="1" x14ac:dyDescent="0.2">
      <c r="A257" s="98" t="s">
        <v>417</v>
      </c>
      <c r="B257" s="84" t="s">
        <v>763</v>
      </c>
      <c r="C257" s="98" t="s">
        <v>507</v>
      </c>
      <c r="D257" s="98" t="str">
        <f t="shared" si="0"/>
        <v>008-1</v>
      </c>
      <c r="E257" s="98">
        <v>11</v>
      </c>
      <c r="F257" s="99">
        <v>367059.25880000001</v>
      </c>
      <c r="G257" s="99">
        <v>5439080.7467</v>
      </c>
      <c r="I257" s="98">
        <v>1524068</v>
      </c>
      <c r="J257" s="98">
        <v>479250</v>
      </c>
      <c r="L257" s="109">
        <v>0.26228499999999999</v>
      </c>
      <c r="M257" s="106">
        <v>367059.25880000001</v>
      </c>
      <c r="N257" s="106">
        <v>5439080.7467</v>
      </c>
      <c r="O257" s="106">
        <v>1524068</v>
      </c>
      <c r="P257" s="106">
        <v>479250</v>
      </c>
    </row>
    <row r="258" spans="1:16" ht="12.95" customHeight="1" x14ac:dyDescent="0.2">
      <c r="A258" s="98" t="s">
        <v>417</v>
      </c>
      <c r="B258" s="84" t="s">
        <v>763</v>
      </c>
      <c r="C258" s="98" t="s">
        <v>508</v>
      </c>
      <c r="D258" s="98" t="str">
        <f t="shared" si="0"/>
        <v>008-1</v>
      </c>
      <c r="E258" s="98">
        <v>11</v>
      </c>
      <c r="F258" s="99">
        <v>367159.25400000002</v>
      </c>
      <c r="G258" s="99">
        <v>5439875.2375999996</v>
      </c>
      <c r="I258" s="98">
        <v>1524068</v>
      </c>
      <c r="J258" s="98">
        <v>480050</v>
      </c>
      <c r="L258" s="109">
        <v>0.388378</v>
      </c>
      <c r="M258" s="106">
        <v>367159.25400000002</v>
      </c>
      <c r="N258" s="106">
        <v>5439875.2375999996</v>
      </c>
      <c r="O258" s="106">
        <v>1524068</v>
      </c>
      <c r="P258" s="106">
        <v>480050</v>
      </c>
    </row>
    <row r="259" spans="1:16" ht="12.95" customHeight="1" x14ac:dyDescent="0.2">
      <c r="A259" s="98" t="s">
        <v>417</v>
      </c>
      <c r="B259" s="84" t="s">
        <v>763</v>
      </c>
      <c r="C259" s="98" t="s">
        <v>509</v>
      </c>
      <c r="D259" s="98" t="str">
        <f t="shared" si="0"/>
        <v>008-1</v>
      </c>
      <c r="E259" s="98">
        <v>11</v>
      </c>
      <c r="F259" s="99">
        <v>367851.90240000002</v>
      </c>
      <c r="G259" s="99">
        <v>5438980.6058999998</v>
      </c>
      <c r="I259" s="98">
        <v>1524868</v>
      </c>
      <c r="J259" s="98">
        <v>479250</v>
      </c>
      <c r="L259" s="109">
        <v>0.176291</v>
      </c>
      <c r="M259" s="106">
        <v>367851.90240000002</v>
      </c>
      <c r="N259" s="106">
        <v>5438980.6058999998</v>
      </c>
      <c r="O259" s="106">
        <v>1524868</v>
      </c>
      <c r="P259" s="106">
        <v>479250</v>
      </c>
    </row>
    <row r="260" spans="1:16" ht="12.95" customHeight="1" x14ac:dyDescent="0.2">
      <c r="A260" s="98" t="s">
        <v>417</v>
      </c>
      <c r="B260" s="84" t="s">
        <v>763</v>
      </c>
      <c r="C260" s="98" t="s">
        <v>510</v>
      </c>
      <c r="D260" s="98" t="str">
        <f t="shared" si="0"/>
        <v>008-1</v>
      </c>
      <c r="E260" s="98">
        <v>11</v>
      </c>
      <c r="F260" s="99">
        <v>367951.90480000002</v>
      </c>
      <c r="G260" s="99">
        <v>5439775.0944999997</v>
      </c>
      <c r="I260" s="98">
        <v>1524868</v>
      </c>
      <c r="J260" s="98">
        <v>480050</v>
      </c>
      <c r="L260" s="109">
        <v>0.16248200000000002</v>
      </c>
      <c r="M260" s="106">
        <v>367951.90480000002</v>
      </c>
      <c r="N260" s="106">
        <v>5439775.0944999997</v>
      </c>
      <c r="O260" s="106">
        <v>1524868</v>
      </c>
      <c r="P260" s="106">
        <v>480050</v>
      </c>
    </row>
    <row r="261" spans="1:16" ht="12.95" customHeight="1" x14ac:dyDescent="0.2">
      <c r="A261" s="98" t="s">
        <v>417</v>
      </c>
      <c r="B261" s="84" t="s">
        <v>763</v>
      </c>
      <c r="C261" s="98" t="s">
        <v>527</v>
      </c>
      <c r="D261" s="98" t="str">
        <f t="shared" si="0"/>
        <v>008-2</v>
      </c>
      <c r="E261" s="98">
        <v>11</v>
      </c>
      <c r="F261" s="99">
        <v>367259.25260000001</v>
      </c>
      <c r="G261" s="99">
        <v>5440669.7198999999</v>
      </c>
      <c r="H261" s="86"/>
      <c r="I261" s="98">
        <v>1524068</v>
      </c>
      <c r="J261" s="98">
        <v>480850</v>
      </c>
      <c r="L261" s="109">
        <v>0.68482399999999999</v>
      </c>
      <c r="M261" s="106">
        <v>367259.25260000001</v>
      </c>
      <c r="N261" s="106">
        <v>5440669.7198999999</v>
      </c>
      <c r="O261" s="106">
        <v>1524068</v>
      </c>
      <c r="P261" s="106">
        <v>480850</v>
      </c>
    </row>
    <row r="262" spans="1:16" ht="12.95" customHeight="1" x14ac:dyDescent="0.2">
      <c r="A262" s="98" t="s">
        <v>417</v>
      </c>
      <c r="B262" s="84" t="s">
        <v>763</v>
      </c>
      <c r="C262" s="98" t="s">
        <v>528</v>
      </c>
      <c r="D262" s="98" t="str">
        <f t="shared" si="0"/>
        <v>008-2</v>
      </c>
      <c r="E262" s="98">
        <v>11</v>
      </c>
      <c r="F262" s="99">
        <v>367359.25469999999</v>
      </c>
      <c r="G262" s="99">
        <v>5441464.1937999995</v>
      </c>
      <c r="H262" s="86"/>
      <c r="I262" s="98">
        <v>1524068</v>
      </c>
      <c r="J262" s="98">
        <v>481650</v>
      </c>
      <c r="L262" s="109">
        <v>0.25665700000000002</v>
      </c>
      <c r="M262" s="106">
        <v>367359.25469999999</v>
      </c>
      <c r="N262" s="106">
        <v>5441464.1937999995</v>
      </c>
      <c r="O262" s="106">
        <v>1524068</v>
      </c>
      <c r="P262" s="106">
        <v>481650</v>
      </c>
    </row>
    <row r="263" spans="1:16" ht="12.95" customHeight="1" x14ac:dyDescent="0.2">
      <c r="A263" s="98" t="s">
        <v>417</v>
      </c>
      <c r="B263" s="84" t="s">
        <v>763</v>
      </c>
      <c r="C263" s="98" t="s">
        <v>529</v>
      </c>
      <c r="D263" s="98" t="str">
        <f t="shared" si="0"/>
        <v>008-2</v>
      </c>
      <c r="E263" s="98">
        <v>11</v>
      </c>
      <c r="F263" s="99">
        <v>368051.9106</v>
      </c>
      <c r="G263" s="99">
        <v>5440569.5745000001</v>
      </c>
      <c r="H263" s="86"/>
      <c r="I263" s="98">
        <v>1524868</v>
      </c>
      <c r="J263" s="98">
        <v>480850</v>
      </c>
      <c r="L263" s="109">
        <v>0.43438599999999999</v>
      </c>
      <c r="M263" s="106">
        <v>368051.9106</v>
      </c>
      <c r="N263" s="106">
        <v>5440569.5745000001</v>
      </c>
      <c r="O263" s="106">
        <v>1524868</v>
      </c>
      <c r="P263" s="106">
        <v>480850</v>
      </c>
    </row>
    <row r="264" spans="1:16" ht="12.95" customHeight="1" x14ac:dyDescent="0.2">
      <c r="A264" s="98" t="s">
        <v>417</v>
      </c>
      <c r="B264" s="84" t="s">
        <v>763</v>
      </c>
      <c r="C264" s="98" t="s">
        <v>530</v>
      </c>
      <c r="D264" s="98" t="str">
        <f t="shared" si="0"/>
        <v>008-2</v>
      </c>
      <c r="E264" s="98">
        <v>11</v>
      </c>
      <c r="F264" s="99">
        <v>368151.91989999998</v>
      </c>
      <c r="G264" s="99">
        <v>5441364.0460999999</v>
      </c>
      <c r="H264" s="86"/>
      <c r="I264" s="98">
        <v>1524868</v>
      </c>
      <c r="J264" s="98">
        <v>481650</v>
      </c>
      <c r="L264" s="109">
        <v>0.118491</v>
      </c>
      <c r="M264" s="106">
        <v>368151.91989999998</v>
      </c>
      <c r="N264" s="106">
        <v>5441364.0460999999</v>
      </c>
      <c r="O264" s="106">
        <v>1524868</v>
      </c>
      <c r="P264" s="106">
        <v>481650</v>
      </c>
    </row>
    <row r="265" spans="1:16" ht="12.95" customHeight="1" x14ac:dyDescent="0.2">
      <c r="A265" s="98" t="s">
        <v>417</v>
      </c>
      <c r="B265" s="84" t="s">
        <v>763</v>
      </c>
      <c r="C265" s="98" t="s">
        <v>487</v>
      </c>
      <c r="D265" s="98" t="str">
        <f t="shared" si="0"/>
        <v>009-1</v>
      </c>
      <c r="E265" s="98">
        <v>11</v>
      </c>
      <c r="F265" s="99">
        <v>370029.77220000001</v>
      </c>
      <c r="G265" s="99">
        <v>5437091.1467000004</v>
      </c>
      <c r="I265" s="98">
        <v>1527268</v>
      </c>
      <c r="J265" s="98">
        <v>477650</v>
      </c>
      <c r="L265" s="109">
        <v>0.19844899999999999</v>
      </c>
      <c r="M265" s="106">
        <v>370029.77220000001</v>
      </c>
      <c r="N265" s="106">
        <v>5437091.1467000004</v>
      </c>
      <c r="O265" s="106">
        <v>1527268</v>
      </c>
      <c r="P265" s="106">
        <v>477650</v>
      </c>
    </row>
    <row r="266" spans="1:16" ht="12.95" customHeight="1" x14ac:dyDescent="0.2">
      <c r="A266" s="98" t="s">
        <v>417</v>
      </c>
      <c r="B266" s="84" t="s">
        <v>763</v>
      </c>
      <c r="C266" s="98" t="s">
        <v>488</v>
      </c>
      <c r="D266" s="98" t="str">
        <f t="shared" si="0"/>
        <v>009-1</v>
      </c>
      <c r="E266" s="98">
        <v>11</v>
      </c>
      <c r="F266" s="99">
        <v>370129.78950000001</v>
      </c>
      <c r="G266" s="99">
        <v>5437885.6456000004</v>
      </c>
      <c r="I266" s="98">
        <v>1527268</v>
      </c>
      <c r="J266" s="98">
        <v>478450</v>
      </c>
      <c r="L266" s="109">
        <v>0.19557099999999999</v>
      </c>
      <c r="M266" s="106">
        <v>370129.78950000001</v>
      </c>
      <c r="N266" s="106">
        <v>5437885.6456000004</v>
      </c>
      <c r="O266" s="106">
        <v>1527268</v>
      </c>
      <c r="P266" s="106">
        <v>478450</v>
      </c>
    </row>
    <row r="267" spans="1:16" ht="12.95" customHeight="1" x14ac:dyDescent="0.2">
      <c r="A267" s="98" t="s">
        <v>417</v>
      </c>
      <c r="B267" s="84" t="s">
        <v>763</v>
      </c>
      <c r="C267" s="98" t="s">
        <v>489</v>
      </c>
      <c r="D267" s="98" t="str">
        <f t="shared" si="0"/>
        <v>009-1</v>
      </c>
      <c r="E267" s="98">
        <v>11</v>
      </c>
      <c r="F267" s="99">
        <v>370822.386</v>
      </c>
      <c r="G267" s="99">
        <v>5436990.9786</v>
      </c>
      <c r="I267" s="98">
        <v>1528068</v>
      </c>
      <c r="J267" s="98">
        <v>477650</v>
      </c>
      <c r="L267" s="109">
        <v>0.121749</v>
      </c>
      <c r="M267" s="106">
        <v>370822.386</v>
      </c>
      <c r="N267" s="106">
        <v>5436990.9786</v>
      </c>
      <c r="O267" s="106">
        <v>1528068</v>
      </c>
      <c r="P267" s="106">
        <v>477650</v>
      </c>
    </row>
    <row r="268" spans="1:16" ht="12.95" customHeight="1" x14ac:dyDescent="0.2">
      <c r="A268" s="98" t="s">
        <v>417</v>
      </c>
      <c r="B268" s="84" t="s">
        <v>763</v>
      </c>
      <c r="C268" s="98" t="s">
        <v>490</v>
      </c>
      <c r="D268" s="98" t="str">
        <f t="shared" si="0"/>
        <v>009-1</v>
      </c>
      <c r="E268" s="98">
        <v>11</v>
      </c>
      <c r="F268" s="99">
        <v>370922.4106</v>
      </c>
      <c r="G268" s="99">
        <v>5437785.4753</v>
      </c>
      <c r="I268" s="98">
        <v>1528068</v>
      </c>
      <c r="J268" s="98">
        <v>478450</v>
      </c>
      <c r="L268" s="109">
        <v>0.22434399999999999</v>
      </c>
      <c r="M268" s="106">
        <v>370922.4106</v>
      </c>
      <c r="N268" s="106">
        <v>5437785.4753</v>
      </c>
      <c r="O268" s="106">
        <v>1528068</v>
      </c>
      <c r="P268" s="106">
        <v>478450</v>
      </c>
    </row>
    <row r="269" spans="1:16" ht="12.95" customHeight="1" x14ac:dyDescent="0.2">
      <c r="A269" s="98" t="s">
        <v>417</v>
      </c>
      <c r="B269" s="84" t="s">
        <v>763</v>
      </c>
      <c r="C269" s="98" t="s">
        <v>511</v>
      </c>
      <c r="D269" s="98" t="str">
        <f t="shared" si="0"/>
        <v>009-2</v>
      </c>
      <c r="E269" s="98">
        <v>11</v>
      </c>
      <c r="F269" s="99">
        <v>368644.54210000002</v>
      </c>
      <c r="G269" s="99">
        <v>5438880.4572000001</v>
      </c>
      <c r="I269" s="98">
        <v>1525668</v>
      </c>
      <c r="J269" s="98">
        <v>479250</v>
      </c>
      <c r="L269" s="109">
        <v>0.122638</v>
      </c>
      <c r="M269" s="106">
        <v>368644.54210000002</v>
      </c>
      <c r="N269" s="106">
        <v>5438880.4572000001</v>
      </c>
      <c r="O269" s="106">
        <v>1525668</v>
      </c>
      <c r="P269" s="106">
        <v>479250</v>
      </c>
    </row>
    <row r="270" spans="1:16" ht="12.95" customHeight="1" x14ac:dyDescent="0.2">
      <c r="A270" s="98" t="s">
        <v>417</v>
      </c>
      <c r="B270" s="84" t="s">
        <v>763</v>
      </c>
      <c r="C270" s="98" t="s">
        <v>512</v>
      </c>
      <c r="D270" s="98" t="str">
        <f t="shared" si="0"/>
        <v>009-2</v>
      </c>
      <c r="E270" s="98">
        <v>11</v>
      </c>
      <c r="F270" s="99">
        <v>368744.55170000001</v>
      </c>
      <c r="G270" s="99">
        <v>5439674.9435000001</v>
      </c>
      <c r="I270" s="98">
        <v>1525668</v>
      </c>
      <c r="J270" s="98">
        <v>480050</v>
      </c>
      <c r="L270" s="109">
        <v>0.14908299999999999</v>
      </c>
      <c r="M270" s="106">
        <v>368744.55170000001</v>
      </c>
      <c r="N270" s="106">
        <v>5439674.9435000001</v>
      </c>
      <c r="O270" s="106">
        <v>1525668</v>
      </c>
      <c r="P270" s="106">
        <v>480050</v>
      </c>
    </row>
    <row r="271" spans="1:16" ht="12.95" customHeight="1" x14ac:dyDescent="0.2">
      <c r="A271" s="98" t="s">
        <v>417</v>
      </c>
      <c r="B271" s="84" t="s">
        <v>763</v>
      </c>
      <c r="C271" s="98" t="s">
        <v>513</v>
      </c>
      <c r="D271" s="98" t="str">
        <f t="shared" si="0"/>
        <v>009-2</v>
      </c>
      <c r="E271" s="98">
        <v>11</v>
      </c>
      <c r="F271" s="99">
        <v>369437.17800000001</v>
      </c>
      <c r="G271" s="99">
        <v>5438780.3004999999</v>
      </c>
      <c r="I271" s="98">
        <v>1526468</v>
      </c>
      <c r="J271" s="98">
        <v>479250</v>
      </c>
      <c r="L271" s="109">
        <v>0.236403</v>
      </c>
      <c r="M271" s="106">
        <v>369437.17800000001</v>
      </c>
      <c r="N271" s="106">
        <v>5438780.3004999999</v>
      </c>
      <c r="O271" s="106">
        <v>1526468</v>
      </c>
      <c r="P271" s="106">
        <v>479250</v>
      </c>
    </row>
    <row r="272" spans="1:16" ht="12.95" customHeight="1" x14ac:dyDescent="0.2">
      <c r="A272" s="98" t="s">
        <v>417</v>
      </c>
      <c r="B272" s="84" t="s">
        <v>763</v>
      </c>
      <c r="C272" s="98" t="s">
        <v>514</v>
      </c>
      <c r="D272" s="98" t="str">
        <f t="shared" si="0"/>
        <v>009-2</v>
      </c>
      <c r="E272" s="98">
        <v>11</v>
      </c>
      <c r="F272" s="99">
        <v>369537.1949</v>
      </c>
      <c r="G272" s="99">
        <v>5439574.7845999999</v>
      </c>
      <c r="I272" s="98">
        <v>1526468</v>
      </c>
      <c r="J272" s="98">
        <v>480050</v>
      </c>
      <c r="L272" s="109">
        <v>0.19197500000000001</v>
      </c>
      <c r="M272" s="106">
        <v>369537.1949</v>
      </c>
      <c r="N272" s="106">
        <v>5439574.7845999999</v>
      </c>
      <c r="O272" s="106">
        <v>1526468</v>
      </c>
      <c r="P272" s="106">
        <v>480050</v>
      </c>
    </row>
    <row r="273" spans="1:17" ht="12.95" customHeight="1" x14ac:dyDescent="0.2">
      <c r="A273" s="98" t="s">
        <v>417</v>
      </c>
      <c r="B273" s="84" t="s">
        <v>763</v>
      </c>
      <c r="C273" s="98" t="s">
        <v>503</v>
      </c>
      <c r="D273" s="98" t="str">
        <f t="shared" si="0"/>
        <v>010-1</v>
      </c>
      <c r="E273" s="98">
        <v>11</v>
      </c>
      <c r="F273" s="99">
        <v>363888.64649999997</v>
      </c>
      <c r="G273" s="99">
        <v>5439481.2312000003</v>
      </c>
      <c r="I273" s="98">
        <v>1520868</v>
      </c>
      <c r="J273" s="98">
        <v>479250</v>
      </c>
      <c r="L273" s="109">
        <v>0.20133999999999999</v>
      </c>
      <c r="M273" s="106">
        <v>363888.64649999997</v>
      </c>
      <c r="N273" s="106">
        <v>5439481.2312000003</v>
      </c>
      <c r="O273" s="106">
        <v>1520868</v>
      </c>
      <c r="P273" s="106">
        <v>479250</v>
      </c>
    </row>
    <row r="274" spans="1:17" ht="12.95" customHeight="1" x14ac:dyDescent="0.2">
      <c r="A274" s="98" t="s">
        <v>417</v>
      </c>
      <c r="B274" s="84" t="s">
        <v>763</v>
      </c>
      <c r="C274" s="98" t="s">
        <v>504</v>
      </c>
      <c r="D274" s="98" t="str">
        <f t="shared" si="0"/>
        <v>010-1</v>
      </c>
      <c r="E274" s="98">
        <v>11</v>
      </c>
      <c r="F274" s="99">
        <v>363988.6128</v>
      </c>
      <c r="G274" s="99">
        <v>5440275.7312000003</v>
      </c>
      <c r="I274" s="98">
        <v>1520868</v>
      </c>
      <c r="J274" s="98">
        <v>480050</v>
      </c>
      <c r="L274" s="109">
        <v>0.59486600000000001</v>
      </c>
      <c r="M274" s="106">
        <v>363988.6128</v>
      </c>
      <c r="N274" s="106">
        <v>5440275.7312000003</v>
      </c>
      <c r="O274" s="106">
        <v>1520868</v>
      </c>
      <c r="P274" s="106">
        <v>480050</v>
      </c>
    </row>
    <row r="275" spans="1:17" ht="12.95" customHeight="1" x14ac:dyDescent="0.2">
      <c r="A275" s="98" t="s">
        <v>417</v>
      </c>
      <c r="B275" s="84" t="s">
        <v>763</v>
      </c>
      <c r="C275" s="98" t="s">
        <v>505</v>
      </c>
      <c r="D275" s="98" t="str">
        <f t="shared" si="0"/>
        <v>010-1</v>
      </c>
      <c r="E275" s="98">
        <v>11</v>
      </c>
      <c r="F275" s="99">
        <v>364681.30530000001</v>
      </c>
      <c r="G275" s="99">
        <v>5439381.1218999997</v>
      </c>
      <c r="I275" s="98">
        <v>1521668</v>
      </c>
      <c r="J275" s="98">
        <v>479250</v>
      </c>
      <c r="L275" s="109">
        <v>0.29060600000000003</v>
      </c>
      <c r="M275" s="106">
        <v>364681.30530000001</v>
      </c>
      <c r="N275" s="106">
        <v>5439381.1218999997</v>
      </c>
      <c r="O275" s="106">
        <v>1521668</v>
      </c>
      <c r="P275" s="106">
        <v>479250</v>
      </c>
    </row>
    <row r="276" spans="1:17" ht="12.95" customHeight="1" x14ac:dyDescent="0.2">
      <c r="A276" s="98" t="s">
        <v>417</v>
      </c>
      <c r="B276" s="84" t="s">
        <v>763</v>
      </c>
      <c r="C276" s="98" t="s">
        <v>506</v>
      </c>
      <c r="D276" s="98" t="str">
        <f t="shared" si="0"/>
        <v>010-1</v>
      </c>
      <c r="E276" s="98">
        <v>11</v>
      </c>
      <c r="F276" s="99">
        <v>364781.27889999998</v>
      </c>
      <c r="G276" s="99">
        <v>5440175.6195999999</v>
      </c>
      <c r="I276" s="98">
        <v>1521668</v>
      </c>
      <c r="J276" s="98">
        <v>480050</v>
      </c>
      <c r="L276" s="109">
        <v>0.263075</v>
      </c>
      <c r="M276" s="106">
        <v>364781.27889999998</v>
      </c>
      <c r="N276" s="106">
        <v>5440175.6195999999</v>
      </c>
      <c r="O276" s="106">
        <v>1521668</v>
      </c>
      <c r="P276" s="106">
        <v>480050</v>
      </c>
    </row>
    <row r="277" spans="1:17" ht="12.95" customHeight="1" x14ac:dyDescent="0.2">
      <c r="A277" s="98" t="s">
        <v>417</v>
      </c>
      <c r="B277" s="84" t="s">
        <v>763</v>
      </c>
      <c r="C277" s="98" t="s">
        <v>495</v>
      </c>
      <c r="D277" s="98" t="str">
        <f t="shared" si="0"/>
        <v>011-1</v>
      </c>
      <c r="E277" s="98">
        <v>11</v>
      </c>
      <c r="F277" s="99">
        <v>352791.01240000001</v>
      </c>
      <c r="G277" s="99">
        <v>5440881.9354999997</v>
      </c>
      <c r="I277" s="98">
        <v>1509668</v>
      </c>
      <c r="J277" s="98">
        <v>479250</v>
      </c>
      <c r="L277" s="109">
        <v>0.10610799999999999</v>
      </c>
      <c r="M277" s="106">
        <v>352791.01240000001</v>
      </c>
      <c r="N277" s="106">
        <v>5440881.9354999997</v>
      </c>
      <c r="O277" s="106">
        <v>1509668</v>
      </c>
      <c r="P277" s="106">
        <v>479250</v>
      </c>
    </row>
    <row r="278" spans="1:17" ht="12.95" customHeight="1" x14ac:dyDescent="0.2">
      <c r="A278" s="98" t="s">
        <v>417</v>
      </c>
      <c r="B278" s="84" t="s">
        <v>763</v>
      </c>
      <c r="C278" s="98" t="s">
        <v>496</v>
      </c>
      <c r="D278" s="98" t="str">
        <f t="shared" si="0"/>
        <v>011-1</v>
      </c>
      <c r="E278" s="98">
        <v>11</v>
      </c>
      <c r="F278" s="99">
        <v>352890.87809999997</v>
      </c>
      <c r="G278" s="99">
        <v>5441676.4692000002</v>
      </c>
      <c r="I278" s="98">
        <v>1509668</v>
      </c>
      <c r="J278" s="98">
        <v>480050</v>
      </c>
      <c r="L278" s="109">
        <v>6.9972000000000006E-2</v>
      </c>
      <c r="M278" s="106">
        <v>352890.87809999997</v>
      </c>
      <c r="N278" s="106">
        <v>5441676.4692000002</v>
      </c>
      <c r="O278" s="106">
        <v>1509668</v>
      </c>
      <c r="P278" s="106">
        <v>480050</v>
      </c>
    </row>
    <row r="279" spans="1:17" ht="12.95" customHeight="1" x14ac:dyDescent="0.2">
      <c r="A279" s="98" t="s">
        <v>417</v>
      </c>
      <c r="B279" s="84" t="s">
        <v>763</v>
      </c>
      <c r="C279" s="98" t="s">
        <v>497</v>
      </c>
      <c r="D279" s="98" t="str">
        <f t="shared" si="0"/>
        <v>011-1</v>
      </c>
      <c r="E279" s="98">
        <v>11</v>
      </c>
      <c r="F279" s="99">
        <v>352990.7475</v>
      </c>
      <c r="G279" s="99">
        <v>5442470.9944000002</v>
      </c>
      <c r="I279" s="98">
        <v>1509668</v>
      </c>
      <c r="J279" s="98">
        <v>480850</v>
      </c>
      <c r="L279" s="109">
        <v>0.122158</v>
      </c>
      <c r="M279" s="106">
        <v>352990.7475</v>
      </c>
      <c r="N279" s="106">
        <v>5442470.9944000002</v>
      </c>
      <c r="O279" s="106">
        <v>1509668</v>
      </c>
      <c r="P279" s="106">
        <v>480850</v>
      </c>
    </row>
    <row r="280" spans="1:17" ht="12.95" customHeight="1" x14ac:dyDescent="0.2">
      <c r="A280" s="98" t="s">
        <v>417</v>
      </c>
      <c r="B280" s="84" t="s">
        <v>763</v>
      </c>
      <c r="C280" s="98" t="s">
        <v>498</v>
      </c>
      <c r="D280" s="98" t="str">
        <f t="shared" si="0"/>
        <v>011-1</v>
      </c>
      <c r="E280" s="98">
        <v>11</v>
      </c>
      <c r="F280" s="99">
        <v>353090.62040000001</v>
      </c>
      <c r="G280" s="99">
        <v>5443265.5109999999</v>
      </c>
      <c r="I280" s="98">
        <v>1509668</v>
      </c>
      <c r="J280" s="98">
        <v>481650</v>
      </c>
      <c r="L280" s="109">
        <v>0.15451700000000002</v>
      </c>
      <c r="M280" s="106">
        <v>353090.62040000001</v>
      </c>
      <c r="N280" s="106">
        <v>5443265.5109999999</v>
      </c>
      <c r="O280" s="106">
        <v>1509668</v>
      </c>
      <c r="P280" s="106">
        <v>481650</v>
      </c>
    </row>
    <row r="281" spans="1:17" ht="12.95" customHeight="1" x14ac:dyDescent="0.2">
      <c r="A281" s="98" t="s">
        <v>417</v>
      </c>
      <c r="B281" s="84" t="s">
        <v>763</v>
      </c>
      <c r="C281" s="98" t="s">
        <v>523</v>
      </c>
      <c r="D281" s="98" t="str">
        <f t="shared" si="0"/>
        <v>012-1</v>
      </c>
      <c r="E281" s="98">
        <v>11</v>
      </c>
      <c r="F281" s="99">
        <v>360917.85080000001</v>
      </c>
      <c r="G281" s="99">
        <v>5441470.5997000001</v>
      </c>
      <c r="I281" s="98">
        <v>1517668</v>
      </c>
      <c r="J281" s="98">
        <v>480850</v>
      </c>
      <c r="L281" s="109">
        <v>0.115261</v>
      </c>
      <c r="M281" s="67">
        <v>360929</v>
      </c>
      <c r="N281" s="67">
        <v>5441399</v>
      </c>
      <c r="O281" s="67">
        <v>1517688.024</v>
      </c>
      <c r="P281" s="67">
        <v>480780.42700000003</v>
      </c>
      <c r="Q281" s="80" t="s">
        <v>875</v>
      </c>
    </row>
    <row r="282" spans="1:17" ht="12.95" customHeight="1" x14ac:dyDescent="0.2">
      <c r="A282" s="98" t="s">
        <v>417</v>
      </c>
      <c r="B282" s="84" t="s">
        <v>763</v>
      </c>
      <c r="C282" s="98" t="s">
        <v>524</v>
      </c>
      <c r="D282" s="98" t="str">
        <f t="shared" si="0"/>
        <v>012-1</v>
      </c>
      <c r="E282" s="98">
        <v>11</v>
      </c>
      <c r="F282" s="99">
        <v>361017.7954</v>
      </c>
      <c r="G282" s="99">
        <v>5442265.0921</v>
      </c>
      <c r="I282" s="98">
        <v>1517668</v>
      </c>
      <c r="J282" s="98">
        <v>481650</v>
      </c>
      <c r="L282" s="109">
        <v>0.198293</v>
      </c>
      <c r="M282" s="106">
        <v>361017.7954</v>
      </c>
      <c r="N282" s="106">
        <v>5442265.0921</v>
      </c>
      <c r="O282" s="106">
        <v>1517668</v>
      </c>
      <c r="P282" s="106">
        <v>481650</v>
      </c>
    </row>
    <row r="283" spans="1:17" ht="12.95" customHeight="1" x14ac:dyDescent="0.2">
      <c r="A283" s="98" t="s">
        <v>417</v>
      </c>
      <c r="B283" s="84" t="s">
        <v>763</v>
      </c>
      <c r="C283" s="98" t="s">
        <v>525</v>
      </c>
      <c r="D283" s="98" t="str">
        <f t="shared" si="0"/>
        <v>012-1</v>
      </c>
      <c r="E283" s="98">
        <v>11</v>
      </c>
      <c r="F283" s="99">
        <v>361710.53960000002</v>
      </c>
      <c r="G283" s="99">
        <v>5441370.5171999997</v>
      </c>
      <c r="I283" s="98">
        <v>1518468</v>
      </c>
      <c r="J283" s="98">
        <v>480850</v>
      </c>
      <c r="L283" s="109">
        <v>0.121693</v>
      </c>
      <c r="M283" s="106">
        <v>361710.53960000002</v>
      </c>
      <c r="N283" s="106">
        <v>5441370.5171999997</v>
      </c>
      <c r="O283" s="106">
        <v>1518468</v>
      </c>
      <c r="P283" s="106">
        <v>480850</v>
      </c>
    </row>
    <row r="284" spans="1:17" ht="12.95" customHeight="1" x14ac:dyDescent="0.2">
      <c r="A284" s="98" t="s">
        <v>417</v>
      </c>
      <c r="B284" s="84" t="s">
        <v>763</v>
      </c>
      <c r="C284" s="98" t="s">
        <v>526</v>
      </c>
      <c r="D284" s="98" t="str">
        <f t="shared" si="0"/>
        <v>012-1</v>
      </c>
      <c r="E284" s="98">
        <v>11</v>
      </c>
      <c r="F284" s="99">
        <v>361810.49129999999</v>
      </c>
      <c r="G284" s="99">
        <v>5442165.0071999999</v>
      </c>
      <c r="I284" s="98">
        <v>1518468</v>
      </c>
      <c r="J284" s="98">
        <v>481650</v>
      </c>
      <c r="L284" s="109">
        <v>0.30290600000000001</v>
      </c>
      <c r="M284" s="106">
        <v>361810.49129999999</v>
      </c>
      <c r="N284" s="106">
        <v>5442165.0071999999</v>
      </c>
      <c r="O284" s="106">
        <v>1518468</v>
      </c>
      <c r="P284" s="106">
        <v>481650</v>
      </c>
    </row>
    <row r="285" spans="1:17" ht="12.95" customHeight="1" x14ac:dyDescent="0.2">
      <c r="A285" s="98" t="s">
        <v>417</v>
      </c>
      <c r="B285" s="84" t="s">
        <v>763</v>
      </c>
      <c r="C285" s="98" t="s">
        <v>499</v>
      </c>
      <c r="D285" s="98" t="str">
        <f t="shared" si="0"/>
        <v>013-1</v>
      </c>
      <c r="E285" s="98">
        <v>11</v>
      </c>
      <c r="F285" s="99">
        <v>360717.97230000002</v>
      </c>
      <c r="G285" s="99">
        <v>5439881.5894999998</v>
      </c>
      <c r="I285" s="98">
        <v>1517668</v>
      </c>
      <c r="J285" s="98">
        <v>479250</v>
      </c>
      <c r="L285" s="109">
        <v>0.26184799999999997</v>
      </c>
      <c r="M285" s="106">
        <v>360717.97230000002</v>
      </c>
      <c r="N285" s="106">
        <v>5439881.5894999998</v>
      </c>
      <c r="O285" s="106">
        <v>1517668</v>
      </c>
      <c r="P285" s="106">
        <v>479250</v>
      </c>
    </row>
    <row r="286" spans="1:17" ht="12.95" customHeight="1" x14ac:dyDescent="0.2">
      <c r="A286" s="98" t="s">
        <v>417</v>
      </c>
      <c r="B286" s="84" t="s">
        <v>763</v>
      </c>
      <c r="C286" s="98" t="s">
        <v>500</v>
      </c>
      <c r="D286" s="98" t="str">
        <f t="shared" si="0"/>
        <v>013-1</v>
      </c>
      <c r="E286" s="98">
        <v>11</v>
      </c>
      <c r="F286" s="99">
        <v>360817.90980000002</v>
      </c>
      <c r="G286" s="99">
        <v>5440676.0988999996</v>
      </c>
      <c r="I286" s="98">
        <v>1517668</v>
      </c>
      <c r="J286" s="98">
        <v>480050</v>
      </c>
      <c r="L286" s="109">
        <v>0.20499300000000001</v>
      </c>
      <c r="M286" s="106">
        <v>360817.90980000002</v>
      </c>
      <c r="N286" s="106">
        <v>5440676.0988999996</v>
      </c>
      <c r="O286" s="106">
        <v>1517668</v>
      </c>
      <c r="P286" s="106">
        <v>480050</v>
      </c>
    </row>
    <row r="287" spans="1:17" ht="12.95" customHeight="1" x14ac:dyDescent="0.2">
      <c r="A287" s="98" t="s">
        <v>417</v>
      </c>
      <c r="B287" s="84" t="s">
        <v>763</v>
      </c>
      <c r="C287" s="98" t="s">
        <v>501</v>
      </c>
      <c r="D287" s="98" t="str">
        <f t="shared" si="0"/>
        <v>013-1</v>
      </c>
      <c r="E287" s="98">
        <v>11</v>
      </c>
      <c r="F287" s="99">
        <v>361510.64669999998</v>
      </c>
      <c r="G287" s="99">
        <v>5439781.5116999997</v>
      </c>
      <c r="I287" s="98">
        <v>1518468</v>
      </c>
      <c r="J287" s="98">
        <v>479250</v>
      </c>
      <c r="L287" s="109">
        <v>0.14737700000000001</v>
      </c>
      <c r="M287" s="106">
        <v>361510.64669999998</v>
      </c>
      <c r="N287" s="106">
        <v>5439781.5116999997</v>
      </c>
      <c r="O287" s="106">
        <v>1518468</v>
      </c>
      <c r="P287" s="106">
        <v>479250</v>
      </c>
    </row>
    <row r="288" spans="1:17" ht="12.95" customHeight="1" x14ac:dyDescent="0.2">
      <c r="A288" s="98" t="s">
        <v>417</v>
      </c>
      <c r="B288" s="84" t="s">
        <v>763</v>
      </c>
      <c r="C288" s="98" t="s">
        <v>502</v>
      </c>
      <c r="D288" s="98" t="str">
        <f t="shared" si="0"/>
        <v>013-1</v>
      </c>
      <c r="E288" s="98">
        <v>11</v>
      </c>
      <c r="F288" s="99">
        <v>361610.59139999998</v>
      </c>
      <c r="G288" s="99">
        <v>5440576.0186999999</v>
      </c>
      <c r="I288" s="98">
        <v>1518468</v>
      </c>
      <c r="J288" s="98">
        <v>480050</v>
      </c>
      <c r="L288" s="109">
        <v>0.154443</v>
      </c>
      <c r="M288" s="106">
        <v>361610.59139999998</v>
      </c>
      <c r="N288" s="106">
        <v>5440576.0186999999</v>
      </c>
      <c r="O288" s="106">
        <v>1518468</v>
      </c>
      <c r="P288" s="106">
        <v>480050</v>
      </c>
    </row>
    <row r="289" spans="1:18" ht="12.95" customHeight="1" x14ac:dyDescent="0.2">
      <c r="A289" s="98" t="s">
        <v>417</v>
      </c>
      <c r="B289" s="84" t="s">
        <v>763</v>
      </c>
      <c r="C289" s="98" t="s">
        <v>445</v>
      </c>
      <c r="D289" s="98" t="str">
        <f t="shared" si="0"/>
        <v>018-1</v>
      </c>
      <c r="E289" s="98">
        <v>11</v>
      </c>
      <c r="F289" s="99">
        <v>348921.35820000002</v>
      </c>
      <c r="G289" s="99">
        <v>5435719.8086000001</v>
      </c>
      <c r="H289" s="85"/>
      <c r="I289" s="98">
        <v>1506468</v>
      </c>
      <c r="J289" s="98">
        <v>473650</v>
      </c>
      <c r="L289" s="109">
        <v>5.0796000000000001E-2</v>
      </c>
      <c r="M289" s="67">
        <v>348968</v>
      </c>
      <c r="N289" s="67">
        <v>5435808</v>
      </c>
      <c r="O289" s="67">
        <v>1506503.3330000001</v>
      </c>
      <c r="P289" s="67">
        <v>473743.23499999999</v>
      </c>
      <c r="Q289" s="80" t="s">
        <v>875</v>
      </c>
    </row>
    <row r="290" spans="1:18" ht="12.95" customHeight="1" x14ac:dyDescent="0.2">
      <c r="A290" s="98" t="s">
        <v>417</v>
      </c>
      <c r="B290" s="84" t="s">
        <v>763</v>
      </c>
      <c r="C290" s="98" t="s">
        <v>446</v>
      </c>
      <c r="D290" s="98" t="str">
        <f t="shared" si="0"/>
        <v>018-1</v>
      </c>
      <c r="E290" s="98">
        <v>11</v>
      </c>
      <c r="F290" s="99">
        <v>349614.22259999998</v>
      </c>
      <c r="G290" s="99">
        <v>5434825.2485999996</v>
      </c>
      <c r="H290" s="85"/>
      <c r="I290" s="98">
        <v>1507268</v>
      </c>
      <c r="J290" s="98">
        <v>472850</v>
      </c>
      <c r="L290" s="109">
        <v>0.11456799999999999</v>
      </c>
      <c r="M290" s="106">
        <v>349614.22259999998</v>
      </c>
      <c r="N290" s="106">
        <v>5434825.2485999996</v>
      </c>
      <c r="O290" s="106">
        <v>1507268</v>
      </c>
      <c r="P290" s="106">
        <v>472850</v>
      </c>
      <c r="R290" s="28" t="s">
        <v>1419</v>
      </c>
    </row>
    <row r="291" spans="1:18" ht="12.95" customHeight="1" x14ac:dyDescent="0.2">
      <c r="A291" s="98" t="s">
        <v>417</v>
      </c>
      <c r="B291" s="84" t="s">
        <v>763</v>
      </c>
      <c r="C291" s="98" t="s">
        <v>447</v>
      </c>
      <c r="D291" s="98" t="str">
        <f t="shared" si="0"/>
        <v>018-1</v>
      </c>
      <c r="E291" s="98">
        <v>11</v>
      </c>
      <c r="F291" s="99">
        <v>349714.0379</v>
      </c>
      <c r="G291" s="99">
        <v>5435619.8584000003</v>
      </c>
      <c r="H291" s="86"/>
      <c r="I291" s="98">
        <v>1507268</v>
      </c>
      <c r="J291" s="98">
        <v>473650</v>
      </c>
      <c r="L291" s="109">
        <v>0.107775</v>
      </c>
      <c r="M291" s="106">
        <v>349714.0379</v>
      </c>
      <c r="N291" s="106">
        <v>5435619.8584000003</v>
      </c>
      <c r="O291" s="106">
        <v>1507268</v>
      </c>
      <c r="P291" s="106">
        <v>473650</v>
      </c>
      <c r="R291" s="28" t="s">
        <v>1419</v>
      </c>
    </row>
    <row r="292" spans="1:18" ht="12.95" customHeight="1" x14ac:dyDescent="0.2">
      <c r="A292" s="98" t="s">
        <v>417</v>
      </c>
      <c r="B292" s="84" t="s">
        <v>763</v>
      </c>
      <c r="C292" s="98" t="s">
        <v>448</v>
      </c>
      <c r="D292" s="98" t="str">
        <f t="shared" si="0"/>
        <v>018-1</v>
      </c>
      <c r="E292" s="98">
        <v>11</v>
      </c>
      <c r="F292" s="99">
        <v>350406.891</v>
      </c>
      <c r="G292" s="99">
        <v>5434725.2929999996</v>
      </c>
      <c r="H292" s="86"/>
      <c r="I292" s="98">
        <v>1508068</v>
      </c>
      <c r="J292" s="98">
        <v>472850</v>
      </c>
      <c r="L292" s="109">
        <v>0.101053</v>
      </c>
      <c r="M292" s="106">
        <v>350406.891</v>
      </c>
      <c r="N292" s="106">
        <v>5434725.2929999996</v>
      </c>
      <c r="O292" s="106">
        <v>1508068</v>
      </c>
      <c r="P292" s="106">
        <v>472850</v>
      </c>
    </row>
    <row r="293" spans="1:18" ht="12.95" customHeight="1" x14ac:dyDescent="0.2">
      <c r="A293" s="98" t="s">
        <v>417</v>
      </c>
      <c r="B293" s="84" t="s">
        <v>763</v>
      </c>
      <c r="C293" s="98" t="s">
        <v>461</v>
      </c>
      <c r="D293" s="98" t="str">
        <f t="shared" si="0"/>
        <v>019-1</v>
      </c>
      <c r="E293" s="98">
        <v>11</v>
      </c>
      <c r="F293" s="99">
        <v>349220.80440000002</v>
      </c>
      <c r="G293" s="99">
        <v>5438103.5941000003</v>
      </c>
      <c r="I293" s="98">
        <v>1506468</v>
      </c>
      <c r="J293" s="98">
        <v>476050</v>
      </c>
      <c r="L293" s="109">
        <v>0.15981699999999999</v>
      </c>
      <c r="M293" s="106">
        <v>349220.80440000002</v>
      </c>
      <c r="N293" s="106">
        <v>5438103.5941000003</v>
      </c>
      <c r="O293" s="106">
        <v>1506468</v>
      </c>
      <c r="P293" s="106">
        <v>476050</v>
      </c>
    </row>
    <row r="294" spans="1:18" ht="12.95" customHeight="1" x14ac:dyDescent="0.2">
      <c r="A294" s="98" t="s">
        <v>417</v>
      </c>
      <c r="B294" s="84" t="s">
        <v>763</v>
      </c>
      <c r="C294" s="98" t="s">
        <v>462</v>
      </c>
      <c r="D294" s="98" t="str">
        <f t="shared" si="0"/>
        <v>019-1</v>
      </c>
      <c r="E294" s="98">
        <v>11</v>
      </c>
      <c r="F294" s="99">
        <v>349320.62709999998</v>
      </c>
      <c r="G294" s="99">
        <v>5438898.1721000001</v>
      </c>
      <c r="I294" s="98">
        <v>1506468</v>
      </c>
      <c r="J294" s="98">
        <v>476850</v>
      </c>
      <c r="L294" s="109">
        <v>0.14644599999999999</v>
      </c>
      <c r="M294" s="106">
        <v>349320.62709999998</v>
      </c>
      <c r="N294" s="106">
        <v>5438898.1721000001</v>
      </c>
      <c r="O294" s="106">
        <v>1506468</v>
      </c>
      <c r="P294" s="106">
        <v>476850</v>
      </c>
    </row>
    <row r="295" spans="1:18" ht="12.95" customHeight="1" x14ac:dyDescent="0.2">
      <c r="A295" s="98" t="s">
        <v>417</v>
      </c>
      <c r="B295" s="84" t="s">
        <v>763</v>
      </c>
      <c r="C295" s="98" t="s">
        <v>463</v>
      </c>
      <c r="D295" s="98" t="str">
        <f t="shared" si="0"/>
        <v>019-1</v>
      </c>
      <c r="E295" s="98">
        <v>11</v>
      </c>
      <c r="F295" s="99">
        <v>350013.50569999998</v>
      </c>
      <c r="G295" s="99">
        <v>5438003.6361999996</v>
      </c>
      <c r="I295" s="98">
        <v>1507268</v>
      </c>
      <c r="J295" s="98">
        <v>476050</v>
      </c>
      <c r="L295" s="109">
        <v>0.17825099999999999</v>
      </c>
      <c r="M295" s="67">
        <v>349976</v>
      </c>
      <c r="N295" s="67">
        <v>5438001</v>
      </c>
      <c r="O295" s="67">
        <v>1507231.068</v>
      </c>
      <c r="P295" s="67">
        <v>476042.7</v>
      </c>
      <c r="Q295" s="80" t="s">
        <v>900</v>
      </c>
    </row>
    <row r="296" spans="1:18" ht="12.95" customHeight="1" x14ac:dyDescent="0.2">
      <c r="A296" s="98" t="s">
        <v>417</v>
      </c>
      <c r="B296" s="84" t="s">
        <v>763</v>
      </c>
      <c r="C296" s="98" t="s">
        <v>464</v>
      </c>
      <c r="D296" s="98" t="str">
        <f t="shared" ref="D296:D359" si="1">LEFT(C296,5)</f>
        <v>019-1</v>
      </c>
      <c r="E296" s="98">
        <v>11</v>
      </c>
      <c r="F296" s="99">
        <v>350113.33549999999</v>
      </c>
      <c r="G296" s="99">
        <v>5438798.2116999999</v>
      </c>
      <c r="I296" s="98">
        <v>1507268</v>
      </c>
      <c r="J296" s="98">
        <v>476850</v>
      </c>
      <c r="L296" s="109">
        <v>0.27129799999999998</v>
      </c>
      <c r="M296" s="106">
        <v>350113.33549999999</v>
      </c>
      <c r="N296" s="106">
        <v>5438798.2116999999</v>
      </c>
      <c r="O296" s="106">
        <v>1507268</v>
      </c>
      <c r="P296" s="106">
        <v>476850</v>
      </c>
    </row>
    <row r="297" spans="1:18" ht="12.95" customHeight="1" x14ac:dyDescent="0.2">
      <c r="A297" s="98" t="s">
        <v>417</v>
      </c>
      <c r="B297" s="84" t="s">
        <v>763</v>
      </c>
      <c r="C297" s="98" t="s">
        <v>483</v>
      </c>
      <c r="D297" s="98" t="str">
        <f t="shared" si="1"/>
        <v>020-1</v>
      </c>
      <c r="E297" s="98">
        <v>11</v>
      </c>
      <c r="F297" s="99">
        <v>351005.88059999997</v>
      </c>
      <c r="G297" s="99">
        <v>5439492.8076999998</v>
      </c>
      <c r="I297" s="98">
        <v>1508068</v>
      </c>
      <c r="J297" s="98">
        <v>477650</v>
      </c>
      <c r="L297" s="109">
        <v>0.38376600000000005</v>
      </c>
      <c r="M297" s="106">
        <v>351005.88059999997</v>
      </c>
      <c r="N297" s="106">
        <v>5439492.8076999998</v>
      </c>
      <c r="O297" s="106">
        <v>1508068</v>
      </c>
      <c r="P297" s="106">
        <v>477650</v>
      </c>
    </row>
    <row r="298" spans="1:18" ht="12.95" customHeight="1" x14ac:dyDescent="0.2">
      <c r="A298" s="98" t="s">
        <v>417</v>
      </c>
      <c r="B298" s="84" t="s">
        <v>763</v>
      </c>
      <c r="C298" s="98" t="s">
        <v>484</v>
      </c>
      <c r="D298" s="98" t="str">
        <f t="shared" si="1"/>
        <v>020-1</v>
      </c>
      <c r="E298" s="98">
        <v>11</v>
      </c>
      <c r="F298" s="99">
        <v>351105.72480000003</v>
      </c>
      <c r="G298" s="99">
        <v>5440287.3635</v>
      </c>
      <c r="I298" s="98">
        <v>1508068</v>
      </c>
      <c r="J298" s="98">
        <v>478450</v>
      </c>
      <c r="L298" s="109">
        <v>0.33122699999999999</v>
      </c>
      <c r="M298" s="106">
        <v>351105.72480000003</v>
      </c>
      <c r="N298" s="106">
        <v>5440287.3635</v>
      </c>
      <c r="O298" s="106">
        <v>1508068</v>
      </c>
      <c r="P298" s="106">
        <v>478450</v>
      </c>
    </row>
    <row r="299" spans="1:18" ht="12.95" customHeight="1" x14ac:dyDescent="0.2">
      <c r="A299" s="98" t="s">
        <v>417</v>
      </c>
      <c r="B299" s="84" t="s">
        <v>763</v>
      </c>
      <c r="C299" s="98" t="s">
        <v>485</v>
      </c>
      <c r="D299" s="98" t="str">
        <f t="shared" si="1"/>
        <v>020-1</v>
      </c>
      <c r="E299" s="98">
        <v>11</v>
      </c>
      <c r="F299" s="99">
        <v>351798.58809999999</v>
      </c>
      <c r="G299" s="99">
        <v>5439392.8290999997</v>
      </c>
      <c r="I299" s="98">
        <v>1508868</v>
      </c>
      <c r="J299" s="98">
        <v>477650</v>
      </c>
      <c r="L299" s="109">
        <v>0.364485</v>
      </c>
      <c r="M299" s="106">
        <v>351798.58809999999</v>
      </c>
      <c r="N299" s="106">
        <v>5439392.8290999997</v>
      </c>
      <c r="O299" s="106">
        <v>1508868</v>
      </c>
      <c r="P299" s="106">
        <v>477650</v>
      </c>
    </row>
    <row r="300" spans="1:18" ht="12.95" customHeight="1" x14ac:dyDescent="0.2">
      <c r="A300" s="98" t="s">
        <v>417</v>
      </c>
      <c r="B300" s="84" t="s">
        <v>763</v>
      </c>
      <c r="C300" s="98" t="s">
        <v>486</v>
      </c>
      <c r="D300" s="98" t="str">
        <f t="shared" si="1"/>
        <v>020-1</v>
      </c>
      <c r="E300" s="98">
        <v>11</v>
      </c>
      <c r="F300" s="99">
        <v>351898.43949999998</v>
      </c>
      <c r="G300" s="99">
        <v>5440187.3822999997</v>
      </c>
      <c r="I300" s="98">
        <v>1508868</v>
      </c>
      <c r="J300" s="98">
        <v>478450</v>
      </c>
      <c r="L300" s="109">
        <v>0.25328600000000001</v>
      </c>
      <c r="M300" s="67">
        <v>351948</v>
      </c>
      <c r="N300" s="67">
        <v>5440185</v>
      </c>
      <c r="O300" s="67">
        <v>1508917.5330000001</v>
      </c>
      <c r="P300" s="67">
        <v>478453.83500000002</v>
      </c>
      <c r="Q300" s="80" t="s">
        <v>901</v>
      </c>
    </row>
    <row r="301" spans="1:18" ht="12.95" customHeight="1" x14ac:dyDescent="0.2">
      <c r="A301" s="98" t="s">
        <v>417</v>
      </c>
      <c r="B301" s="84" t="s">
        <v>763</v>
      </c>
      <c r="C301" s="98" t="s">
        <v>519</v>
      </c>
      <c r="D301" s="98" t="str">
        <f t="shared" si="1"/>
        <v>021-1</v>
      </c>
      <c r="E301" s="98">
        <v>11</v>
      </c>
      <c r="F301" s="99">
        <v>351405.27909999999</v>
      </c>
      <c r="G301" s="99">
        <v>5442670.9796000002</v>
      </c>
      <c r="I301" s="98">
        <v>1508068</v>
      </c>
      <c r="J301" s="98">
        <v>480850</v>
      </c>
      <c r="L301" s="109">
        <v>0.32908299999999996</v>
      </c>
      <c r="M301" s="106">
        <v>351405.27909999999</v>
      </c>
      <c r="N301" s="106">
        <v>5442670.9796000002</v>
      </c>
      <c r="O301" s="106">
        <v>1508068</v>
      </c>
      <c r="P301" s="106">
        <v>480850</v>
      </c>
    </row>
    <row r="302" spans="1:18" ht="12.95" customHeight="1" x14ac:dyDescent="0.2">
      <c r="A302" s="98" t="s">
        <v>417</v>
      </c>
      <c r="B302" s="84" t="s">
        <v>763</v>
      </c>
      <c r="C302" s="98" t="s">
        <v>520</v>
      </c>
      <c r="D302" s="98" t="str">
        <f t="shared" si="1"/>
        <v>021-1</v>
      </c>
      <c r="E302" s="98">
        <v>11</v>
      </c>
      <c r="F302" s="99">
        <v>351505.13770000002</v>
      </c>
      <c r="G302" s="99">
        <v>5443465.5012999997</v>
      </c>
      <c r="I302" s="98">
        <v>1508068</v>
      </c>
      <c r="J302" s="98">
        <v>481650</v>
      </c>
      <c r="L302" s="109">
        <v>0.18385000000000001</v>
      </c>
      <c r="M302" s="106">
        <v>351505.13770000002</v>
      </c>
      <c r="N302" s="106">
        <v>5443465.5012999997</v>
      </c>
      <c r="O302" s="106">
        <v>1508068</v>
      </c>
      <c r="P302" s="106">
        <v>481650</v>
      </c>
    </row>
    <row r="303" spans="1:18" ht="12.95" customHeight="1" x14ac:dyDescent="0.2">
      <c r="A303" s="98" t="s">
        <v>417</v>
      </c>
      <c r="B303" s="84" t="s">
        <v>763</v>
      </c>
      <c r="C303" s="98" t="s">
        <v>521</v>
      </c>
      <c r="D303" s="98" t="str">
        <f t="shared" si="1"/>
        <v>021-1</v>
      </c>
      <c r="E303" s="98">
        <v>11</v>
      </c>
      <c r="F303" s="99">
        <v>352198.01530000003</v>
      </c>
      <c r="G303" s="99">
        <v>5442570.9908999996</v>
      </c>
      <c r="I303" s="98">
        <v>1508868</v>
      </c>
      <c r="J303" s="98">
        <v>480850</v>
      </c>
      <c r="L303" s="109">
        <v>0.49126900000000001</v>
      </c>
      <c r="M303" s="106">
        <v>352198.01530000003</v>
      </c>
      <c r="N303" s="106">
        <v>5442570.9908999996</v>
      </c>
      <c r="O303" s="106">
        <v>1508868</v>
      </c>
      <c r="P303" s="106">
        <v>480850</v>
      </c>
    </row>
    <row r="304" spans="1:18" ht="12.95" customHeight="1" x14ac:dyDescent="0.2">
      <c r="A304" s="98" t="s">
        <v>417</v>
      </c>
      <c r="B304" s="84" t="s">
        <v>763</v>
      </c>
      <c r="C304" s="98" t="s">
        <v>522</v>
      </c>
      <c r="D304" s="98" t="str">
        <f t="shared" si="1"/>
        <v>021-1</v>
      </c>
      <c r="E304" s="98">
        <v>11</v>
      </c>
      <c r="F304" s="99">
        <v>352297.8811</v>
      </c>
      <c r="G304" s="99">
        <v>5443365.5099999998</v>
      </c>
      <c r="I304" s="98">
        <v>1508868</v>
      </c>
      <c r="J304" s="98">
        <v>481650</v>
      </c>
      <c r="L304" s="109">
        <v>0.29839199999999999</v>
      </c>
      <c r="M304" s="106">
        <v>352297.8811</v>
      </c>
      <c r="N304" s="106">
        <v>5443365.5099999998</v>
      </c>
      <c r="O304" s="106">
        <v>1508868</v>
      </c>
      <c r="P304" s="106">
        <v>481650</v>
      </c>
    </row>
    <row r="305" spans="1:17" ht="12.95" customHeight="1" x14ac:dyDescent="0.2">
      <c r="A305" s="98" t="s">
        <v>417</v>
      </c>
      <c r="B305" s="84" t="s">
        <v>763</v>
      </c>
      <c r="C305" s="98" t="s">
        <v>546</v>
      </c>
      <c r="D305" s="98" t="str">
        <f t="shared" si="1"/>
        <v>022-1</v>
      </c>
      <c r="E305" s="98">
        <v>11</v>
      </c>
      <c r="F305" s="99">
        <v>348633.63620000001</v>
      </c>
      <c r="G305" s="99">
        <v>5446248.9331</v>
      </c>
      <c r="H305" s="86"/>
      <c r="I305" s="98">
        <v>1504868</v>
      </c>
      <c r="J305" s="98">
        <v>484050</v>
      </c>
      <c r="L305" s="109">
        <v>0.26624799999999998</v>
      </c>
      <c r="M305" s="106">
        <v>348633.63620000001</v>
      </c>
      <c r="N305" s="106">
        <v>5446248.9331</v>
      </c>
      <c r="O305" s="106">
        <v>1504868</v>
      </c>
      <c r="P305" s="106">
        <v>484050</v>
      </c>
    </row>
    <row r="306" spans="1:17" ht="12.95" customHeight="1" x14ac:dyDescent="0.2">
      <c r="A306" s="98" t="s">
        <v>417</v>
      </c>
      <c r="B306" s="84" t="s">
        <v>763</v>
      </c>
      <c r="C306" s="98" t="s">
        <v>547</v>
      </c>
      <c r="D306" s="98" t="str">
        <f t="shared" si="1"/>
        <v>022-1</v>
      </c>
      <c r="E306" s="98">
        <v>11</v>
      </c>
      <c r="F306" s="99">
        <v>348733.48080000002</v>
      </c>
      <c r="G306" s="99">
        <v>5447043.4309999999</v>
      </c>
      <c r="H306" s="86"/>
      <c r="I306" s="98">
        <v>1504868</v>
      </c>
      <c r="J306" s="98">
        <v>484850</v>
      </c>
      <c r="L306" s="109">
        <v>0.15674200000000002</v>
      </c>
      <c r="M306" s="106">
        <v>348733.48080000002</v>
      </c>
      <c r="N306" s="106">
        <v>5447043.4309999999</v>
      </c>
      <c r="O306" s="106">
        <v>1504868</v>
      </c>
      <c r="P306" s="106">
        <v>484850</v>
      </c>
    </row>
    <row r="307" spans="1:17" ht="12.95" customHeight="1" x14ac:dyDescent="0.2">
      <c r="A307" s="98" t="s">
        <v>417</v>
      </c>
      <c r="B307" s="84" t="s">
        <v>763</v>
      </c>
      <c r="C307" s="98" t="s">
        <v>548</v>
      </c>
      <c r="D307" s="98" t="str">
        <f t="shared" si="1"/>
        <v>022-1</v>
      </c>
      <c r="E307" s="98">
        <v>11</v>
      </c>
      <c r="F307" s="99">
        <v>349426.41700000002</v>
      </c>
      <c r="G307" s="99">
        <v>5446148.9652000004</v>
      </c>
      <c r="H307" s="86"/>
      <c r="I307" s="98">
        <v>1505668</v>
      </c>
      <c r="J307" s="98">
        <v>484050</v>
      </c>
      <c r="L307" s="109">
        <v>0.12347</v>
      </c>
      <c r="M307" s="106">
        <v>349426.41700000002</v>
      </c>
      <c r="N307" s="106">
        <v>5446148.9652000004</v>
      </c>
      <c r="O307" s="106">
        <v>1505668</v>
      </c>
      <c r="P307" s="106">
        <v>484050</v>
      </c>
    </row>
    <row r="308" spans="1:17" ht="12.95" customHeight="1" x14ac:dyDescent="0.2">
      <c r="A308" s="98" t="s">
        <v>417</v>
      </c>
      <c r="B308" s="84" t="s">
        <v>763</v>
      </c>
      <c r="C308" s="98" t="s">
        <v>549</v>
      </c>
      <c r="D308" s="98" t="str">
        <f t="shared" si="1"/>
        <v>022-1</v>
      </c>
      <c r="E308" s="98">
        <v>11</v>
      </c>
      <c r="F308" s="99">
        <v>349526.26870000002</v>
      </c>
      <c r="G308" s="99">
        <v>5446943.4605</v>
      </c>
      <c r="H308" s="86"/>
      <c r="I308" s="98">
        <v>1505668</v>
      </c>
      <c r="J308" s="98">
        <v>484850</v>
      </c>
      <c r="L308" s="109">
        <v>9.3808000000000002E-2</v>
      </c>
      <c r="M308" s="106">
        <v>349526.26870000002</v>
      </c>
      <c r="N308" s="106">
        <v>5446943.4605</v>
      </c>
      <c r="O308" s="106">
        <v>1505668</v>
      </c>
      <c r="P308" s="106">
        <v>484850</v>
      </c>
    </row>
    <row r="309" spans="1:17" ht="12.95" customHeight="1" x14ac:dyDescent="0.2">
      <c r="A309" s="98" t="s">
        <v>417</v>
      </c>
      <c r="B309" s="84" t="s">
        <v>763</v>
      </c>
      <c r="C309" s="98" t="s">
        <v>479</v>
      </c>
      <c r="D309" s="98" t="str">
        <f t="shared" si="1"/>
        <v>023-1</v>
      </c>
      <c r="E309" s="98">
        <v>11</v>
      </c>
      <c r="F309" s="99">
        <v>344664.07390000002</v>
      </c>
      <c r="G309" s="99">
        <v>5440292.3552999999</v>
      </c>
      <c r="I309" s="98">
        <v>1501668</v>
      </c>
      <c r="J309" s="98">
        <v>477650</v>
      </c>
      <c r="L309" s="109">
        <v>0.22032399999999999</v>
      </c>
      <c r="M309" s="106">
        <v>344664.07390000002</v>
      </c>
      <c r="N309" s="106">
        <v>5440292.3552999999</v>
      </c>
      <c r="O309" s="106">
        <v>1501668</v>
      </c>
      <c r="P309" s="106">
        <v>477650</v>
      </c>
    </row>
    <row r="310" spans="1:17" ht="12.95" customHeight="1" x14ac:dyDescent="0.2">
      <c r="A310" s="98" t="s">
        <v>417</v>
      </c>
      <c r="B310" s="84" t="s">
        <v>763</v>
      </c>
      <c r="C310" s="98" t="s">
        <v>480</v>
      </c>
      <c r="D310" s="98" t="str">
        <f t="shared" si="1"/>
        <v>023-1</v>
      </c>
      <c r="E310" s="98">
        <v>11</v>
      </c>
      <c r="F310" s="99">
        <v>344763.86090000003</v>
      </c>
      <c r="G310" s="99">
        <v>5441086.9318000004</v>
      </c>
      <c r="I310" s="98">
        <v>1501668</v>
      </c>
      <c r="J310" s="98">
        <v>478450</v>
      </c>
      <c r="L310" s="109">
        <v>5.2735999999999998E-2</v>
      </c>
      <c r="M310" s="106">
        <v>344763.86090000003</v>
      </c>
      <c r="N310" s="106">
        <v>5441086.9318000004</v>
      </c>
      <c r="O310" s="106">
        <v>1501668</v>
      </c>
      <c r="P310" s="106">
        <v>478450</v>
      </c>
    </row>
    <row r="311" spans="1:17" ht="12.95" customHeight="1" x14ac:dyDescent="0.2">
      <c r="A311" s="98" t="s">
        <v>417</v>
      </c>
      <c r="B311" s="84" t="s">
        <v>763</v>
      </c>
      <c r="C311" s="98" t="s">
        <v>481</v>
      </c>
      <c r="D311" s="98" t="str">
        <f t="shared" si="1"/>
        <v>023-1</v>
      </c>
      <c r="E311" s="98">
        <v>11</v>
      </c>
      <c r="F311" s="99">
        <v>345456.81410000002</v>
      </c>
      <c r="G311" s="99">
        <v>5440192.4391999999</v>
      </c>
      <c r="I311" s="98">
        <v>1502468</v>
      </c>
      <c r="J311" s="98">
        <v>477650</v>
      </c>
      <c r="L311" s="109">
        <v>0.15835000000000002</v>
      </c>
      <c r="M311" s="106">
        <v>345456.81410000002</v>
      </c>
      <c r="N311" s="106">
        <v>5440192.4391999999</v>
      </c>
      <c r="O311" s="106">
        <v>1502468</v>
      </c>
      <c r="P311" s="106">
        <v>477650</v>
      </c>
    </row>
    <row r="312" spans="1:17" ht="12.95" customHeight="1" x14ac:dyDescent="0.2">
      <c r="A312" s="98" t="s">
        <v>417</v>
      </c>
      <c r="B312" s="84" t="s">
        <v>763</v>
      </c>
      <c r="C312" s="98" t="s">
        <v>482</v>
      </c>
      <c r="D312" s="98" t="str">
        <f t="shared" si="1"/>
        <v>023-1</v>
      </c>
      <c r="E312" s="98">
        <v>11</v>
      </c>
      <c r="F312" s="99">
        <v>345556.60820000002</v>
      </c>
      <c r="G312" s="99">
        <v>5440987.0131000001</v>
      </c>
      <c r="I312" s="98">
        <v>1502468</v>
      </c>
      <c r="J312" s="98">
        <v>478450</v>
      </c>
      <c r="L312" s="109">
        <v>0.13451299999999999</v>
      </c>
      <c r="M312" s="67">
        <v>345677</v>
      </c>
      <c r="N312" s="67">
        <v>5440964</v>
      </c>
      <c r="O312" s="67">
        <v>1502590.4720000001</v>
      </c>
      <c r="P312" s="67">
        <v>478442.23200000002</v>
      </c>
      <c r="Q312" s="80" t="s">
        <v>943</v>
      </c>
    </row>
    <row r="313" spans="1:17" ht="12.95" customHeight="1" x14ac:dyDescent="0.2">
      <c r="A313" s="98" t="s">
        <v>417</v>
      </c>
      <c r="B313" s="84" t="s">
        <v>763</v>
      </c>
      <c r="C313" s="98" t="s">
        <v>475</v>
      </c>
      <c r="D313" s="98" t="str">
        <f t="shared" si="1"/>
        <v>024-1</v>
      </c>
      <c r="E313" s="98">
        <v>11</v>
      </c>
      <c r="F313" s="99">
        <v>343078.58130000002</v>
      </c>
      <c r="G313" s="99">
        <v>5440492.1642000005</v>
      </c>
      <c r="I313" s="98">
        <v>1500068</v>
      </c>
      <c r="J313" s="98">
        <v>477650</v>
      </c>
      <c r="L313" s="109">
        <v>0.11651600000000001</v>
      </c>
      <c r="M313" s="106">
        <v>343078.58130000002</v>
      </c>
      <c r="N313" s="106">
        <v>5440492.1642000005</v>
      </c>
      <c r="O313" s="106">
        <v>1500068</v>
      </c>
      <c r="P313" s="106">
        <v>477650</v>
      </c>
    </row>
    <row r="314" spans="1:17" ht="12.95" customHeight="1" x14ac:dyDescent="0.2">
      <c r="A314" s="98" t="s">
        <v>417</v>
      </c>
      <c r="B314" s="84" t="s">
        <v>763</v>
      </c>
      <c r="C314" s="98" t="s">
        <v>476</v>
      </c>
      <c r="D314" s="98" t="str">
        <f t="shared" si="1"/>
        <v>024-1</v>
      </c>
      <c r="E314" s="98">
        <v>11</v>
      </c>
      <c r="F314" s="99">
        <v>343178.35399999999</v>
      </c>
      <c r="G314" s="99">
        <v>5441286.7459000004</v>
      </c>
      <c r="I314" s="98">
        <v>1500068</v>
      </c>
      <c r="J314" s="98">
        <v>478450</v>
      </c>
      <c r="L314" s="109">
        <v>1.5613999999999999E-2</v>
      </c>
      <c r="M314" s="67">
        <v>343118</v>
      </c>
      <c r="N314" s="67">
        <v>5441288</v>
      </c>
      <c r="O314" s="67">
        <v>1500007.8870000001</v>
      </c>
      <c r="P314" s="67">
        <v>478443.70500000002</v>
      </c>
      <c r="Q314" s="80" t="s">
        <v>941</v>
      </c>
    </row>
    <row r="315" spans="1:17" ht="12.95" customHeight="1" x14ac:dyDescent="0.2">
      <c r="A315" s="98" t="s">
        <v>417</v>
      </c>
      <c r="B315" s="84" t="s">
        <v>763</v>
      </c>
      <c r="C315" s="98" t="s">
        <v>477</v>
      </c>
      <c r="D315" s="98" t="str">
        <f t="shared" si="1"/>
        <v>024-1</v>
      </c>
      <c r="E315" s="98">
        <v>11</v>
      </c>
      <c r="F315" s="99">
        <v>343871.3297</v>
      </c>
      <c r="G315" s="99">
        <v>5440392.2637</v>
      </c>
      <c r="I315" s="98">
        <v>1500868</v>
      </c>
      <c r="J315" s="98">
        <v>477650</v>
      </c>
      <c r="L315" s="109">
        <v>0.224965</v>
      </c>
      <c r="M315" s="106">
        <v>343871.3297</v>
      </c>
      <c r="N315" s="106">
        <v>5440392.2637</v>
      </c>
      <c r="O315" s="106">
        <v>1500868</v>
      </c>
      <c r="P315" s="106">
        <v>477650</v>
      </c>
    </row>
    <row r="316" spans="1:17" ht="12.95" customHeight="1" x14ac:dyDescent="0.2">
      <c r="A316" s="98" t="s">
        <v>417</v>
      </c>
      <c r="B316" s="84" t="s">
        <v>763</v>
      </c>
      <c r="C316" s="98" t="s">
        <v>478</v>
      </c>
      <c r="D316" s="98" t="str">
        <f t="shared" si="1"/>
        <v>024-1</v>
      </c>
      <c r="E316" s="98">
        <v>11</v>
      </c>
      <c r="F316" s="99">
        <v>343971.10950000002</v>
      </c>
      <c r="G316" s="99">
        <v>5441186.8426999999</v>
      </c>
      <c r="I316" s="98">
        <v>1500868</v>
      </c>
      <c r="J316" s="98">
        <v>478450</v>
      </c>
      <c r="L316" s="109">
        <v>0.03</v>
      </c>
      <c r="M316" s="106">
        <v>343971.10950000002</v>
      </c>
      <c r="N316" s="106">
        <v>5441186.8426999999</v>
      </c>
      <c r="O316" s="106">
        <v>1500868</v>
      </c>
      <c r="P316" s="106">
        <v>478450</v>
      </c>
    </row>
    <row r="317" spans="1:17" ht="12.95" customHeight="1" x14ac:dyDescent="0.2">
      <c r="A317" s="98" t="s">
        <v>417</v>
      </c>
      <c r="B317" s="84" t="s">
        <v>763</v>
      </c>
      <c r="C317" s="98" t="s">
        <v>472</v>
      </c>
      <c r="D317" s="98" t="str">
        <f t="shared" si="1"/>
        <v>025-1</v>
      </c>
      <c r="E317" s="98">
        <v>11</v>
      </c>
      <c r="F317" s="99">
        <v>339907.54619999998</v>
      </c>
      <c r="G317" s="99">
        <v>5440891.6884000003</v>
      </c>
      <c r="I317" s="98">
        <v>1496868</v>
      </c>
      <c r="J317" s="98">
        <v>477650</v>
      </c>
      <c r="L317" s="109">
        <v>8.4823999999999997E-2</v>
      </c>
      <c r="M317" s="106">
        <v>339907.54619999998</v>
      </c>
      <c r="N317" s="106">
        <v>5440891.6884000003</v>
      </c>
      <c r="O317" s="106">
        <v>1496868</v>
      </c>
      <c r="P317" s="106">
        <v>477650</v>
      </c>
    </row>
    <row r="318" spans="1:17" ht="12.95" customHeight="1" x14ac:dyDescent="0.2">
      <c r="A318" s="98" t="s">
        <v>417</v>
      </c>
      <c r="B318" s="84" t="s">
        <v>763</v>
      </c>
      <c r="C318" s="98" t="s">
        <v>473</v>
      </c>
      <c r="D318" s="98" t="str">
        <f t="shared" si="1"/>
        <v>025-1</v>
      </c>
      <c r="E318" s="98">
        <v>11</v>
      </c>
      <c r="F318" s="99">
        <v>340700.3112</v>
      </c>
      <c r="G318" s="99">
        <v>5440791.8190000001</v>
      </c>
      <c r="I318" s="98">
        <v>1497668</v>
      </c>
      <c r="J318" s="98">
        <v>477650</v>
      </c>
      <c r="L318" s="109">
        <v>0.16844899999999999</v>
      </c>
      <c r="M318" s="106">
        <v>340700.3112</v>
      </c>
      <c r="N318" s="106">
        <v>5440791.8190000001</v>
      </c>
      <c r="O318" s="106">
        <v>1497668</v>
      </c>
      <c r="P318" s="106">
        <v>477650</v>
      </c>
    </row>
    <row r="319" spans="1:17" ht="12.95" customHeight="1" x14ac:dyDescent="0.2">
      <c r="A319" s="98" t="s">
        <v>417</v>
      </c>
      <c r="B319" s="84" t="s">
        <v>763</v>
      </c>
      <c r="C319" s="98" t="s">
        <v>474</v>
      </c>
      <c r="D319" s="98" t="str">
        <f t="shared" si="1"/>
        <v>025-1</v>
      </c>
      <c r="E319" s="98">
        <v>11</v>
      </c>
      <c r="F319" s="99">
        <v>340800.0625</v>
      </c>
      <c r="G319" s="99">
        <v>5441586.4088000003</v>
      </c>
      <c r="I319" s="98">
        <v>1497668</v>
      </c>
      <c r="J319" s="98">
        <v>478450</v>
      </c>
      <c r="L319" s="109">
        <v>9.5741999999999994E-2</v>
      </c>
      <c r="M319" s="106">
        <v>340800.0625</v>
      </c>
      <c r="N319" s="106">
        <v>5441586.4088000003</v>
      </c>
      <c r="O319" s="106">
        <v>1497668</v>
      </c>
      <c r="P319" s="106">
        <v>478450</v>
      </c>
    </row>
    <row r="320" spans="1:17" ht="12.95" customHeight="1" x14ac:dyDescent="0.2">
      <c r="A320" s="98" t="s">
        <v>417</v>
      </c>
      <c r="B320" s="84" t="s">
        <v>763</v>
      </c>
      <c r="C320" s="98" t="s">
        <v>441</v>
      </c>
      <c r="D320" s="98" t="str">
        <f t="shared" si="1"/>
        <v>026-1</v>
      </c>
      <c r="E320" s="98">
        <v>11</v>
      </c>
      <c r="F320" s="99">
        <v>340894.5993</v>
      </c>
      <c r="G320" s="99">
        <v>5435924.2388000004</v>
      </c>
      <c r="H320" s="85"/>
      <c r="I320" s="98">
        <v>1498468</v>
      </c>
      <c r="J320" s="98">
        <v>472850</v>
      </c>
      <c r="L320" s="109">
        <v>0.13042299999999998</v>
      </c>
      <c r="M320" s="106">
        <v>340894.5993</v>
      </c>
      <c r="N320" s="106">
        <v>5435924.2388000004</v>
      </c>
      <c r="O320" s="106">
        <v>1498468</v>
      </c>
      <c r="P320" s="106">
        <v>472850</v>
      </c>
    </row>
    <row r="321" spans="1:16" ht="12.95" customHeight="1" x14ac:dyDescent="0.2">
      <c r="A321" s="98" t="s">
        <v>417</v>
      </c>
      <c r="B321" s="84" t="s">
        <v>763</v>
      </c>
      <c r="C321" s="98" t="s">
        <v>442</v>
      </c>
      <c r="D321" s="98" t="str">
        <f t="shared" si="1"/>
        <v>026-1</v>
      </c>
      <c r="E321" s="98">
        <v>11</v>
      </c>
      <c r="F321" s="99">
        <v>340994.33549999999</v>
      </c>
      <c r="G321" s="99">
        <v>5436718.8775000004</v>
      </c>
      <c r="H321" s="85"/>
      <c r="I321" s="98">
        <v>1498468</v>
      </c>
      <c r="J321" s="98">
        <v>473650</v>
      </c>
      <c r="L321" s="109">
        <v>0.15404799999999999</v>
      </c>
      <c r="M321" s="106">
        <v>340994.33549999999</v>
      </c>
      <c r="N321" s="106">
        <v>5436718.8775000004</v>
      </c>
      <c r="O321" s="106">
        <v>1498468</v>
      </c>
      <c r="P321" s="106">
        <v>473650</v>
      </c>
    </row>
    <row r="322" spans="1:16" ht="12.95" customHeight="1" x14ac:dyDescent="0.2">
      <c r="A322" s="98" t="s">
        <v>417</v>
      </c>
      <c r="B322" s="84" t="s">
        <v>763</v>
      </c>
      <c r="C322" s="98" t="s">
        <v>443</v>
      </c>
      <c r="D322" s="98" t="str">
        <f t="shared" si="1"/>
        <v>026-1</v>
      </c>
      <c r="E322" s="98">
        <v>11</v>
      </c>
      <c r="F322" s="99">
        <v>341687.31310000003</v>
      </c>
      <c r="G322" s="99">
        <v>5435824.3700000001</v>
      </c>
      <c r="H322" s="85"/>
      <c r="I322" s="98">
        <v>1499268</v>
      </c>
      <c r="J322" s="98">
        <v>472850</v>
      </c>
      <c r="L322" s="109">
        <v>0.25367800000000001</v>
      </c>
      <c r="M322" s="106">
        <v>341687.31310000003</v>
      </c>
      <c r="N322" s="106">
        <v>5435824.3700000001</v>
      </c>
      <c r="O322" s="106">
        <v>1499268</v>
      </c>
      <c r="P322" s="106">
        <v>472850</v>
      </c>
    </row>
    <row r="323" spans="1:16" ht="12.95" customHeight="1" x14ac:dyDescent="0.2">
      <c r="A323" s="98" t="s">
        <v>417</v>
      </c>
      <c r="B323" s="84" t="s">
        <v>763</v>
      </c>
      <c r="C323" s="98" t="s">
        <v>444</v>
      </c>
      <c r="D323" s="98" t="str">
        <f t="shared" si="1"/>
        <v>026-1</v>
      </c>
      <c r="E323" s="98">
        <v>11</v>
      </c>
      <c r="F323" s="99">
        <v>341787.0564</v>
      </c>
      <c r="G323" s="99">
        <v>5436619.0060000001</v>
      </c>
      <c r="H323" s="85"/>
      <c r="I323" s="98">
        <v>1499268</v>
      </c>
      <c r="J323" s="98">
        <v>473650</v>
      </c>
      <c r="L323" s="109">
        <v>0.12784200000000001</v>
      </c>
      <c r="M323" s="106">
        <v>341787.0564</v>
      </c>
      <c r="N323" s="106">
        <v>5436619.0060000001</v>
      </c>
      <c r="O323" s="106">
        <v>1499268</v>
      </c>
      <c r="P323" s="106">
        <v>473650</v>
      </c>
    </row>
    <row r="324" spans="1:16" ht="12.95" customHeight="1" x14ac:dyDescent="0.2">
      <c r="A324" s="98" t="s">
        <v>417</v>
      </c>
      <c r="B324" s="84" t="s">
        <v>763</v>
      </c>
      <c r="C324" s="98" t="s">
        <v>437</v>
      </c>
      <c r="D324" s="98" t="str">
        <f t="shared" si="1"/>
        <v>027-1</v>
      </c>
      <c r="E324" s="98">
        <v>11</v>
      </c>
      <c r="F324" s="99">
        <v>339309.1593</v>
      </c>
      <c r="G324" s="99">
        <v>5436123.9528000001</v>
      </c>
      <c r="H324" s="85"/>
      <c r="I324" s="98">
        <v>1496868</v>
      </c>
      <c r="J324" s="98">
        <v>472850</v>
      </c>
      <c r="L324" s="109">
        <v>0.11636100000000001</v>
      </c>
      <c r="M324" s="106">
        <v>339309.1593</v>
      </c>
      <c r="N324" s="106">
        <v>5436123.9528000001</v>
      </c>
      <c r="O324" s="106">
        <v>1496868</v>
      </c>
      <c r="P324" s="106">
        <v>472850</v>
      </c>
    </row>
    <row r="325" spans="1:16" ht="12.95" customHeight="1" x14ac:dyDescent="0.2">
      <c r="A325" s="98" t="s">
        <v>417</v>
      </c>
      <c r="B325" s="84" t="s">
        <v>763</v>
      </c>
      <c r="C325" s="98" t="s">
        <v>438</v>
      </c>
      <c r="D325" s="98" t="str">
        <f t="shared" si="1"/>
        <v>027-1</v>
      </c>
      <c r="E325" s="98">
        <v>11</v>
      </c>
      <c r="F325" s="99">
        <v>339408.8811</v>
      </c>
      <c r="G325" s="99">
        <v>5436918.5970000001</v>
      </c>
      <c r="H325" s="85"/>
      <c r="I325" s="98">
        <v>1496868</v>
      </c>
      <c r="J325" s="98">
        <v>473650</v>
      </c>
      <c r="L325" s="109">
        <v>0.29160799999999998</v>
      </c>
      <c r="M325" s="106">
        <v>339408.8811</v>
      </c>
      <c r="N325" s="106">
        <v>5436918.5970000001</v>
      </c>
      <c r="O325" s="106">
        <v>1496868</v>
      </c>
      <c r="P325" s="106">
        <v>473650</v>
      </c>
    </row>
    <row r="326" spans="1:16" ht="12.95" customHeight="1" x14ac:dyDescent="0.2">
      <c r="A326" s="98" t="s">
        <v>417</v>
      </c>
      <c r="B326" s="84" t="s">
        <v>763</v>
      </c>
      <c r="C326" s="98" t="s">
        <v>439</v>
      </c>
      <c r="D326" s="98" t="str">
        <f t="shared" si="1"/>
        <v>027-1</v>
      </c>
      <c r="E326" s="98">
        <v>11</v>
      </c>
      <c r="F326" s="99">
        <v>340101.88140000001</v>
      </c>
      <c r="G326" s="99">
        <v>5436024.0997000001</v>
      </c>
      <c r="H326" s="85"/>
      <c r="I326" s="98">
        <v>1497668</v>
      </c>
      <c r="J326" s="98">
        <v>472850</v>
      </c>
      <c r="L326" s="109">
        <v>0.19506299999999999</v>
      </c>
      <c r="M326" s="106">
        <v>340101.88140000001</v>
      </c>
      <c r="N326" s="106">
        <v>5436024.0997000001</v>
      </c>
      <c r="O326" s="106">
        <v>1497668</v>
      </c>
      <c r="P326" s="106">
        <v>472850</v>
      </c>
    </row>
    <row r="327" spans="1:16" ht="12.95" customHeight="1" x14ac:dyDescent="0.2">
      <c r="A327" s="98" t="s">
        <v>417</v>
      </c>
      <c r="B327" s="84" t="s">
        <v>763</v>
      </c>
      <c r="C327" s="98" t="s">
        <v>440</v>
      </c>
      <c r="D327" s="98" t="str">
        <f t="shared" si="1"/>
        <v>027-1</v>
      </c>
      <c r="E327" s="98">
        <v>11</v>
      </c>
      <c r="F327" s="99">
        <v>340201.61040000001</v>
      </c>
      <c r="G327" s="99">
        <v>5436818.7412</v>
      </c>
      <c r="H327" s="85"/>
      <c r="I327" s="98">
        <v>1497668</v>
      </c>
      <c r="J327" s="98">
        <v>473650</v>
      </c>
      <c r="L327" s="109">
        <v>0.10919600000000002</v>
      </c>
      <c r="M327" s="106">
        <v>340201.61040000001</v>
      </c>
      <c r="N327" s="106">
        <v>5436818.7412</v>
      </c>
      <c r="O327" s="106">
        <v>1497668</v>
      </c>
      <c r="P327" s="106">
        <v>473650</v>
      </c>
    </row>
    <row r="328" spans="1:16" ht="12.95" customHeight="1" x14ac:dyDescent="0.2">
      <c r="A328" s="98" t="s">
        <v>417</v>
      </c>
      <c r="B328" s="84" t="s">
        <v>763</v>
      </c>
      <c r="C328" s="98" t="s">
        <v>433</v>
      </c>
      <c r="D328" s="98" t="str">
        <f t="shared" si="1"/>
        <v>028-1</v>
      </c>
      <c r="E328" s="98">
        <v>11</v>
      </c>
      <c r="F328" s="99">
        <v>334552.7378</v>
      </c>
      <c r="G328" s="99">
        <v>5436722.9067000002</v>
      </c>
      <c r="H328" s="85"/>
      <c r="I328" s="98">
        <v>1492068</v>
      </c>
      <c r="J328" s="98">
        <v>472850</v>
      </c>
      <c r="L328" s="109">
        <v>0.15798299999999998</v>
      </c>
      <c r="M328" s="106">
        <v>334552.7378</v>
      </c>
      <c r="N328" s="106">
        <v>5436722.9067000002</v>
      </c>
      <c r="O328" s="106">
        <v>1492068</v>
      </c>
      <c r="P328" s="106">
        <v>472850</v>
      </c>
    </row>
    <row r="329" spans="1:16" ht="12.95" customHeight="1" x14ac:dyDescent="0.2">
      <c r="A329" s="98" t="s">
        <v>417</v>
      </c>
      <c r="B329" s="84" t="s">
        <v>763</v>
      </c>
      <c r="C329" s="98" t="s">
        <v>434</v>
      </c>
      <c r="D329" s="98" t="str">
        <f t="shared" si="1"/>
        <v>028-1</v>
      </c>
      <c r="E329" s="98">
        <v>11</v>
      </c>
      <c r="F329" s="99">
        <v>334652.4167</v>
      </c>
      <c r="G329" s="99">
        <v>5437517.5674000001</v>
      </c>
      <c r="H329" s="85"/>
      <c r="I329" s="98">
        <v>1492068</v>
      </c>
      <c r="J329" s="98">
        <v>473650</v>
      </c>
      <c r="L329" s="109">
        <v>0.16142499999999999</v>
      </c>
      <c r="M329" s="106">
        <v>334652.4167</v>
      </c>
      <c r="N329" s="106">
        <v>5437517.5674000001</v>
      </c>
      <c r="O329" s="106">
        <v>1492068</v>
      </c>
      <c r="P329" s="106">
        <v>473650</v>
      </c>
    </row>
    <row r="330" spans="1:16" ht="12.95" customHeight="1" x14ac:dyDescent="0.2">
      <c r="A330" s="98" t="s">
        <v>417</v>
      </c>
      <c r="B330" s="84" t="s">
        <v>763</v>
      </c>
      <c r="C330" s="98" t="s">
        <v>435</v>
      </c>
      <c r="D330" s="98" t="str">
        <f t="shared" si="1"/>
        <v>028-1</v>
      </c>
      <c r="E330" s="98">
        <v>11</v>
      </c>
      <c r="F330" s="99">
        <v>335345.48540000001</v>
      </c>
      <c r="G330" s="99">
        <v>5436623.1005999995</v>
      </c>
      <c r="H330" s="85"/>
      <c r="I330" s="98">
        <v>1492868</v>
      </c>
      <c r="J330" s="98">
        <v>472850</v>
      </c>
      <c r="L330" s="109">
        <v>0.22112799999999999</v>
      </c>
      <c r="M330" s="106">
        <v>335345.48540000001</v>
      </c>
      <c r="N330" s="106">
        <v>5436623.1005999995</v>
      </c>
      <c r="O330" s="106">
        <v>1492868</v>
      </c>
      <c r="P330" s="106">
        <v>472850</v>
      </c>
    </row>
    <row r="331" spans="1:16" ht="12.95" customHeight="1" x14ac:dyDescent="0.2">
      <c r="A331" s="98" t="s">
        <v>417</v>
      </c>
      <c r="B331" s="84" t="s">
        <v>763</v>
      </c>
      <c r="C331" s="98" t="s">
        <v>436</v>
      </c>
      <c r="D331" s="98" t="str">
        <f t="shared" si="1"/>
        <v>028-1</v>
      </c>
      <c r="E331" s="98">
        <v>11</v>
      </c>
      <c r="F331" s="99">
        <v>335445.17139999999</v>
      </c>
      <c r="G331" s="99">
        <v>5437417.7586000003</v>
      </c>
      <c r="H331" s="85"/>
      <c r="I331" s="98">
        <v>1492868</v>
      </c>
      <c r="J331" s="98">
        <v>473650</v>
      </c>
      <c r="L331" s="109">
        <v>8.4288000000000002E-2</v>
      </c>
      <c r="M331" s="106">
        <v>335445.17139999999</v>
      </c>
      <c r="N331" s="106">
        <v>5437417.7586000003</v>
      </c>
      <c r="O331" s="106">
        <v>1492868</v>
      </c>
      <c r="P331" s="106">
        <v>473650</v>
      </c>
    </row>
    <row r="332" spans="1:16" ht="12.95" customHeight="1" x14ac:dyDescent="0.2">
      <c r="A332" s="98" t="s">
        <v>417</v>
      </c>
      <c r="B332" s="84" t="s">
        <v>763</v>
      </c>
      <c r="C332" s="98" t="s">
        <v>418</v>
      </c>
      <c r="D332" s="98" t="str">
        <f t="shared" si="1"/>
        <v>031-1</v>
      </c>
      <c r="E332" s="98">
        <v>11</v>
      </c>
      <c r="F332" s="99">
        <v>329397.65710000001</v>
      </c>
      <c r="G332" s="99">
        <v>5434142.7807999998</v>
      </c>
      <c r="H332" s="82"/>
      <c r="I332" s="98">
        <v>1487268</v>
      </c>
      <c r="J332" s="98">
        <v>469650</v>
      </c>
      <c r="L332" s="109">
        <v>0.03</v>
      </c>
      <c r="M332" s="106">
        <v>329397.65710000001</v>
      </c>
      <c r="N332" s="106">
        <v>5434142.7807999998</v>
      </c>
      <c r="O332" s="106">
        <v>1487268</v>
      </c>
      <c r="P332" s="106">
        <v>469650</v>
      </c>
    </row>
    <row r="333" spans="1:16" ht="12.95" customHeight="1" x14ac:dyDescent="0.2">
      <c r="A333" s="98" t="s">
        <v>417</v>
      </c>
      <c r="B333" s="84" t="s">
        <v>763</v>
      </c>
      <c r="C333" s="98" t="s">
        <v>419</v>
      </c>
      <c r="D333" s="98" t="str">
        <f t="shared" si="1"/>
        <v>031-1</v>
      </c>
      <c r="E333" s="98">
        <v>11</v>
      </c>
      <c r="F333" s="99">
        <v>329497.27769999998</v>
      </c>
      <c r="G333" s="99">
        <v>5434937.4934</v>
      </c>
      <c r="H333" s="82"/>
      <c r="I333" s="98">
        <v>1487268</v>
      </c>
      <c r="J333" s="98">
        <v>470450</v>
      </c>
      <c r="L333" s="109">
        <v>9.7475000000000006E-2</v>
      </c>
      <c r="M333" s="106">
        <v>329497.27769999998</v>
      </c>
      <c r="N333" s="106">
        <v>5434937.4934</v>
      </c>
      <c r="O333" s="106">
        <v>1487268</v>
      </c>
      <c r="P333" s="106">
        <v>470450</v>
      </c>
    </row>
    <row r="334" spans="1:16" ht="12.95" customHeight="1" x14ac:dyDescent="0.2">
      <c r="A334" s="98" t="s">
        <v>417</v>
      </c>
      <c r="B334" s="84" t="s">
        <v>763</v>
      </c>
      <c r="C334" s="98" t="s">
        <v>420</v>
      </c>
      <c r="D334" s="98" t="str">
        <f t="shared" si="1"/>
        <v>031-1</v>
      </c>
      <c r="E334" s="98">
        <v>11</v>
      </c>
      <c r="F334" s="99">
        <v>330190.40179999999</v>
      </c>
      <c r="G334" s="99">
        <v>5434043.0332000004</v>
      </c>
      <c r="H334" s="82"/>
      <c r="I334" s="98">
        <v>1488068</v>
      </c>
      <c r="J334" s="98">
        <v>469650</v>
      </c>
      <c r="L334" s="109">
        <v>3.3117000000000001E-2</v>
      </c>
      <c r="M334" s="106">
        <v>330190.40179999999</v>
      </c>
      <c r="N334" s="106">
        <v>5434043.0332000004</v>
      </c>
      <c r="O334" s="106">
        <v>1488068</v>
      </c>
      <c r="P334" s="106">
        <v>469650</v>
      </c>
    </row>
    <row r="335" spans="1:16" ht="12.95" customHeight="1" x14ac:dyDescent="0.2">
      <c r="A335" s="98" t="s">
        <v>417</v>
      </c>
      <c r="B335" s="84" t="s">
        <v>763</v>
      </c>
      <c r="C335" s="98" t="s">
        <v>421</v>
      </c>
      <c r="D335" s="98" t="str">
        <f t="shared" si="1"/>
        <v>031-1</v>
      </c>
      <c r="E335" s="98">
        <v>11</v>
      </c>
      <c r="F335" s="99">
        <v>330290.02960000001</v>
      </c>
      <c r="G335" s="99">
        <v>5434837.7429</v>
      </c>
      <c r="H335" s="82"/>
      <c r="I335" s="98">
        <v>1488068</v>
      </c>
      <c r="J335" s="98">
        <v>470450</v>
      </c>
      <c r="L335" s="109">
        <v>0.117094</v>
      </c>
      <c r="M335" s="106">
        <v>330290.02960000001</v>
      </c>
      <c r="N335" s="106">
        <v>5434837.7429</v>
      </c>
      <c r="O335" s="106">
        <v>1488068</v>
      </c>
      <c r="P335" s="106">
        <v>470450</v>
      </c>
    </row>
    <row r="336" spans="1:16" ht="12.95" customHeight="1" x14ac:dyDescent="0.2">
      <c r="A336" s="98" t="s">
        <v>417</v>
      </c>
      <c r="B336" s="84" t="s">
        <v>763</v>
      </c>
      <c r="C336" s="98" t="s">
        <v>422</v>
      </c>
      <c r="D336" s="98" t="str">
        <f t="shared" si="1"/>
        <v>032-1</v>
      </c>
      <c r="E336" s="98">
        <v>11</v>
      </c>
      <c r="F336" s="99">
        <v>323354.24400000001</v>
      </c>
      <c r="G336" s="99">
        <v>5437324.6619999995</v>
      </c>
      <c r="H336" s="82"/>
      <c r="I336" s="98">
        <v>1480868</v>
      </c>
      <c r="J336" s="98">
        <v>472050</v>
      </c>
      <c r="L336" s="109">
        <v>0.16543600000000003</v>
      </c>
      <c r="M336" s="106">
        <v>323354.24400000001</v>
      </c>
      <c r="N336" s="106">
        <v>5437324.6619999995</v>
      </c>
      <c r="O336" s="106">
        <v>1480868</v>
      </c>
      <c r="P336" s="106">
        <v>472050</v>
      </c>
    </row>
    <row r="337" spans="1:17" ht="12.95" customHeight="1" x14ac:dyDescent="0.2">
      <c r="A337" s="98" t="s">
        <v>417</v>
      </c>
      <c r="B337" s="84" t="s">
        <v>763</v>
      </c>
      <c r="C337" s="98" t="s">
        <v>423</v>
      </c>
      <c r="D337" s="98" t="str">
        <f t="shared" si="1"/>
        <v>032-1</v>
      </c>
      <c r="E337" s="98">
        <v>11</v>
      </c>
      <c r="F337" s="99">
        <v>324047.4669</v>
      </c>
      <c r="G337" s="99">
        <v>5436430.2522999998</v>
      </c>
      <c r="H337" s="82"/>
      <c r="I337" s="98">
        <v>1481668</v>
      </c>
      <c r="J337" s="98">
        <v>471250</v>
      </c>
      <c r="L337" s="109">
        <v>3.8982999999999997E-2</v>
      </c>
      <c r="M337" s="106">
        <v>324047.4669</v>
      </c>
      <c r="N337" s="106">
        <v>5436430.2522999998</v>
      </c>
      <c r="O337" s="106">
        <v>1481668</v>
      </c>
      <c r="P337" s="106">
        <v>471250</v>
      </c>
    </row>
    <row r="338" spans="1:17" ht="12.95" customHeight="1" x14ac:dyDescent="0.2">
      <c r="A338" s="98" t="s">
        <v>417</v>
      </c>
      <c r="B338" s="84" t="s">
        <v>763</v>
      </c>
      <c r="C338" s="98" t="s">
        <v>424</v>
      </c>
      <c r="D338" s="98" t="str">
        <f t="shared" si="1"/>
        <v>032-1</v>
      </c>
      <c r="E338" s="98">
        <v>11</v>
      </c>
      <c r="F338" s="99">
        <v>324147.04519999999</v>
      </c>
      <c r="G338" s="99">
        <v>5437224.9681000002</v>
      </c>
      <c r="H338" s="82"/>
      <c r="I338" s="98">
        <v>1481668</v>
      </c>
      <c r="J338" s="98">
        <v>472050</v>
      </c>
      <c r="L338" s="109">
        <v>0.325239</v>
      </c>
      <c r="M338" s="106">
        <v>324147.04519999999</v>
      </c>
      <c r="N338" s="106">
        <v>5437224.9681000002</v>
      </c>
      <c r="O338" s="106">
        <v>1481668</v>
      </c>
      <c r="P338" s="106">
        <v>472050</v>
      </c>
    </row>
    <row r="339" spans="1:17" ht="12.95" customHeight="1" x14ac:dyDescent="0.2">
      <c r="A339" s="98" t="s">
        <v>417</v>
      </c>
      <c r="B339" s="84" t="s">
        <v>763</v>
      </c>
      <c r="C339" s="98" t="s">
        <v>425</v>
      </c>
      <c r="D339" s="98" t="str">
        <f t="shared" si="1"/>
        <v>032-2</v>
      </c>
      <c r="E339" s="98">
        <v>11</v>
      </c>
      <c r="F339" s="99">
        <v>326425.82260000001</v>
      </c>
      <c r="G339" s="99">
        <v>5436131.1327</v>
      </c>
      <c r="H339" s="82"/>
      <c r="I339" s="98">
        <v>1484068</v>
      </c>
      <c r="J339" s="98">
        <v>471250</v>
      </c>
      <c r="L339" s="109">
        <v>0.166798</v>
      </c>
      <c r="M339" s="106">
        <v>326425.82260000001</v>
      </c>
      <c r="N339" s="106">
        <v>5436131.1327</v>
      </c>
      <c r="O339" s="106">
        <v>1484068</v>
      </c>
      <c r="P339" s="106">
        <v>471250</v>
      </c>
    </row>
    <row r="340" spans="1:17" ht="12.95" customHeight="1" x14ac:dyDescent="0.2">
      <c r="A340" s="98" t="s">
        <v>417</v>
      </c>
      <c r="B340" s="84" t="s">
        <v>763</v>
      </c>
      <c r="C340" s="98" t="s">
        <v>426</v>
      </c>
      <c r="D340" s="98" t="str">
        <f t="shared" si="1"/>
        <v>032-2</v>
      </c>
      <c r="E340" s="98">
        <v>11</v>
      </c>
      <c r="F340" s="99">
        <v>326525.42229999998</v>
      </c>
      <c r="G340" s="99">
        <v>5436925.8394999998</v>
      </c>
      <c r="H340" s="82"/>
      <c r="I340" s="98">
        <v>1484068</v>
      </c>
      <c r="J340" s="98">
        <v>472050</v>
      </c>
      <c r="L340" s="109">
        <v>0.27485300000000001</v>
      </c>
      <c r="M340" s="106">
        <v>326525.42229999998</v>
      </c>
      <c r="N340" s="106">
        <v>5436925.8394999998</v>
      </c>
      <c r="O340" s="106">
        <v>1484068</v>
      </c>
      <c r="P340" s="106">
        <v>472050</v>
      </c>
    </row>
    <row r="341" spans="1:17" ht="12.95" customHeight="1" x14ac:dyDescent="0.2">
      <c r="A341" s="98" t="s">
        <v>417</v>
      </c>
      <c r="B341" s="84" t="s">
        <v>763</v>
      </c>
      <c r="C341" s="98" t="s">
        <v>427</v>
      </c>
      <c r="D341" s="98" t="str">
        <f t="shared" si="1"/>
        <v>032-2</v>
      </c>
      <c r="E341" s="98">
        <v>11</v>
      </c>
      <c r="F341" s="99">
        <v>327218.59899999999</v>
      </c>
      <c r="G341" s="99">
        <v>5436031.4106000001</v>
      </c>
      <c r="H341" s="82"/>
      <c r="I341" s="98">
        <v>1484868</v>
      </c>
      <c r="J341" s="98">
        <v>471250</v>
      </c>
      <c r="L341" s="109">
        <v>0.41176299999999999</v>
      </c>
      <c r="M341" s="106">
        <v>327218.59899999999</v>
      </c>
      <c r="N341" s="106">
        <v>5436031.4106000001</v>
      </c>
      <c r="O341" s="106">
        <v>1484868</v>
      </c>
      <c r="P341" s="106">
        <v>471250</v>
      </c>
    </row>
    <row r="342" spans="1:17" ht="12.95" customHeight="1" x14ac:dyDescent="0.2">
      <c r="A342" s="98" t="s">
        <v>417</v>
      </c>
      <c r="B342" s="84" t="s">
        <v>763</v>
      </c>
      <c r="C342" s="98" t="s">
        <v>428</v>
      </c>
      <c r="D342" s="98" t="str">
        <f t="shared" si="1"/>
        <v>032-2</v>
      </c>
      <c r="E342" s="98">
        <v>11</v>
      </c>
      <c r="F342" s="99">
        <v>327318.2059</v>
      </c>
      <c r="G342" s="99">
        <v>5436826.1145000001</v>
      </c>
      <c r="H342" s="85"/>
      <c r="I342" s="98">
        <v>1484868</v>
      </c>
      <c r="J342" s="98">
        <v>472050</v>
      </c>
      <c r="L342" s="109">
        <v>0.502722</v>
      </c>
      <c r="M342" s="106">
        <v>327318.2059</v>
      </c>
      <c r="N342" s="106">
        <v>5436826.1145000001</v>
      </c>
      <c r="O342" s="106">
        <v>1484868</v>
      </c>
      <c r="P342" s="106">
        <v>472050</v>
      </c>
    </row>
    <row r="343" spans="1:17" ht="12.95" customHeight="1" x14ac:dyDescent="0.2">
      <c r="A343" s="98" t="s">
        <v>417</v>
      </c>
      <c r="B343" s="84" t="s">
        <v>763</v>
      </c>
      <c r="C343" s="98" t="s">
        <v>453</v>
      </c>
      <c r="D343" s="98" t="str">
        <f t="shared" si="1"/>
        <v>033-1</v>
      </c>
      <c r="E343" s="98">
        <v>11</v>
      </c>
      <c r="F343" s="99">
        <v>323852.15879999998</v>
      </c>
      <c r="G343" s="99">
        <v>5441298.1250999998</v>
      </c>
      <c r="H343" s="86"/>
      <c r="I343" s="98">
        <v>1480868</v>
      </c>
      <c r="J343" s="98">
        <v>476050</v>
      </c>
      <c r="L343" s="109">
        <v>0.21758500000000003</v>
      </c>
      <c r="M343" s="106">
        <v>323852.15879999998</v>
      </c>
      <c r="N343" s="106">
        <v>5441298.1250999998</v>
      </c>
      <c r="O343" s="106">
        <v>1480868</v>
      </c>
      <c r="P343" s="106">
        <v>476050</v>
      </c>
    </row>
    <row r="344" spans="1:17" ht="12.95" customHeight="1" x14ac:dyDescent="0.2">
      <c r="A344" s="98" t="s">
        <v>417</v>
      </c>
      <c r="B344" s="84" t="s">
        <v>763</v>
      </c>
      <c r="C344" s="98" t="s">
        <v>454</v>
      </c>
      <c r="D344" s="98" t="str">
        <f t="shared" si="1"/>
        <v>033-1</v>
      </c>
      <c r="E344" s="98">
        <v>11</v>
      </c>
      <c r="F344" s="99">
        <v>323951.75349999999</v>
      </c>
      <c r="G344" s="99">
        <v>5442092.7916999999</v>
      </c>
      <c r="H344" s="86"/>
      <c r="I344" s="98">
        <v>1480868</v>
      </c>
      <c r="J344" s="98">
        <v>476850</v>
      </c>
      <c r="L344" s="109">
        <v>7.3384999999999992E-2</v>
      </c>
      <c r="M344" s="106">
        <v>323951.75349999999</v>
      </c>
      <c r="N344" s="106">
        <v>5442092.7916999999</v>
      </c>
      <c r="O344" s="106">
        <v>1480868</v>
      </c>
      <c r="P344" s="106">
        <v>476850</v>
      </c>
    </row>
    <row r="345" spans="1:17" ht="12.95" customHeight="1" x14ac:dyDescent="0.2">
      <c r="A345" s="98" t="s">
        <v>417</v>
      </c>
      <c r="B345" s="84" t="s">
        <v>763</v>
      </c>
      <c r="C345" s="98" t="s">
        <v>455</v>
      </c>
      <c r="D345" s="98" t="str">
        <f t="shared" si="1"/>
        <v>033-1</v>
      </c>
      <c r="E345" s="98">
        <v>11</v>
      </c>
      <c r="F345" s="99">
        <v>324644.99550000002</v>
      </c>
      <c r="G345" s="99">
        <v>5441198.4161999999</v>
      </c>
      <c r="H345" s="86"/>
      <c r="I345" s="98">
        <v>1481668</v>
      </c>
      <c r="J345" s="98">
        <v>476050</v>
      </c>
      <c r="L345" s="109">
        <v>0.44222900000000004</v>
      </c>
      <c r="M345" s="106">
        <v>324644.99550000002</v>
      </c>
      <c r="N345" s="106">
        <v>5441198.4161999999</v>
      </c>
      <c r="O345" s="106">
        <v>1481668</v>
      </c>
      <c r="P345" s="106">
        <v>476050</v>
      </c>
    </row>
    <row r="346" spans="1:17" ht="12.95" customHeight="1" x14ac:dyDescent="0.2">
      <c r="A346" s="98" t="s">
        <v>417</v>
      </c>
      <c r="B346" s="84" t="s">
        <v>763</v>
      </c>
      <c r="C346" s="98" t="s">
        <v>456</v>
      </c>
      <c r="D346" s="98" t="str">
        <f t="shared" si="1"/>
        <v>033-1</v>
      </c>
      <c r="E346" s="98">
        <v>11</v>
      </c>
      <c r="F346" s="99">
        <v>324744.59720000002</v>
      </c>
      <c r="G346" s="99">
        <v>5441993.0799000002</v>
      </c>
      <c r="H346" s="86"/>
      <c r="I346" s="98">
        <v>1481668</v>
      </c>
      <c r="J346" s="98">
        <v>476850</v>
      </c>
      <c r="L346" s="109">
        <v>0.24385000000000001</v>
      </c>
      <c r="M346" s="106">
        <v>324744.59720000002</v>
      </c>
      <c r="N346" s="106">
        <v>5441993.0799000002</v>
      </c>
      <c r="O346" s="106">
        <v>1481668</v>
      </c>
      <c r="P346" s="106">
        <v>476850</v>
      </c>
    </row>
    <row r="347" spans="1:17" ht="12.95" customHeight="1" x14ac:dyDescent="0.2">
      <c r="A347" s="98" t="s">
        <v>417</v>
      </c>
      <c r="B347" s="84" t="s">
        <v>763</v>
      </c>
      <c r="C347" s="98" t="s">
        <v>429</v>
      </c>
      <c r="D347" s="98" t="str">
        <f t="shared" si="1"/>
        <v>034-1</v>
      </c>
      <c r="E347" s="98">
        <v>11</v>
      </c>
      <c r="F347" s="99">
        <v>329796.16259999998</v>
      </c>
      <c r="G347" s="99">
        <v>5437321.5789000001</v>
      </c>
      <c r="H347" s="85"/>
      <c r="I347" s="98">
        <v>1487268</v>
      </c>
      <c r="J347" s="98">
        <v>472850</v>
      </c>
      <c r="L347" s="109">
        <v>9.0399999999999994E-2</v>
      </c>
      <c r="M347" s="67">
        <v>329833</v>
      </c>
      <c r="N347" s="67">
        <v>5437312</v>
      </c>
      <c r="O347" s="67">
        <v>1487305.7890000001</v>
      </c>
      <c r="P347" s="67">
        <v>472845.10100000002</v>
      </c>
      <c r="Q347" s="80" t="s">
        <v>957</v>
      </c>
    </row>
    <row r="348" spans="1:17" ht="12.95" customHeight="1" x14ac:dyDescent="0.2">
      <c r="A348" s="98" t="s">
        <v>417</v>
      </c>
      <c r="B348" s="84" t="s">
        <v>763</v>
      </c>
      <c r="C348" s="98" t="s">
        <v>430</v>
      </c>
      <c r="D348" s="98" t="str">
        <f t="shared" si="1"/>
        <v>034-1</v>
      </c>
      <c r="E348" s="98">
        <v>11</v>
      </c>
      <c r="F348" s="99">
        <v>329895.79859999998</v>
      </c>
      <c r="G348" s="99">
        <v>5438116.2566999998</v>
      </c>
      <c r="H348" s="85"/>
      <c r="I348" s="98">
        <v>1487268</v>
      </c>
      <c r="J348" s="98">
        <v>473650</v>
      </c>
      <c r="L348" s="109">
        <v>5.9147999999999999E-2</v>
      </c>
      <c r="M348" s="67">
        <v>330099</v>
      </c>
      <c r="N348" s="67">
        <v>5438172</v>
      </c>
      <c r="O348" s="67">
        <v>1487462.923</v>
      </c>
      <c r="P348" s="67">
        <v>473730.587</v>
      </c>
      <c r="Q348" s="80" t="s">
        <v>958</v>
      </c>
    </row>
    <row r="349" spans="1:17" ht="12.95" customHeight="1" x14ac:dyDescent="0.2">
      <c r="A349" s="98" t="s">
        <v>417</v>
      </c>
      <c r="B349" s="84" t="s">
        <v>763</v>
      </c>
      <c r="C349" s="98" t="s">
        <v>431</v>
      </c>
      <c r="D349" s="98" t="str">
        <f t="shared" si="1"/>
        <v>034-1</v>
      </c>
      <c r="E349" s="98">
        <v>11</v>
      </c>
      <c r="F349" s="99">
        <v>330588.93599999999</v>
      </c>
      <c r="G349" s="99">
        <v>5437221.8196999999</v>
      </c>
      <c r="H349" s="85"/>
      <c r="I349" s="98">
        <v>1488068</v>
      </c>
      <c r="J349" s="98">
        <v>472850</v>
      </c>
      <c r="L349" s="109">
        <v>0.12878700000000001</v>
      </c>
      <c r="M349" s="106">
        <v>330588.93599999999</v>
      </c>
      <c r="N349" s="106">
        <v>5437221.8196999999</v>
      </c>
      <c r="O349" s="106">
        <v>1488068</v>
      </c>
      <c r="P349" s="106">
        <v>472850</v>
      </c>
    </row>
    <row r="350" spans="1:17" ht="12.95" customHeight="1" x14ac:dyDescent="0.2">
      <c r="A350" s="98" t="s">
        <v>417</v>
      </c>
      <c r="B350" s="84" t="s">
        <v>763</v>
      </c>
      <c r="C350" s="98" t="s">
        <v>432</v>
      </c>
      <c r="D350" s="98" t="str">
        <f t="shared" si="1"/>
        <v>034-1</v>
      </c>
      <c r="E350" s="98">
        <v>11</v>
      </c>
      <c r="F350" s="99">
        <v>330688.57909999997</v>
      </c>
      <c r="G350" s="99">
        <v>5438016.4945999999</v>
      </c>
      <c r="H350" s="85"/>
      <c r="I350" s="98">
        <v>1488068</v>
      </c>
      <c r="J350" s="98">
        <v>473650</v>
      </c>
      <c r="L350" s="109">
        <v>9.0691000000000008E-2</v>
      </c>
      <c r="M350" s="106">
        <v>330688.57909999997</v>
      </c>
      <c r="N350" s="106">
        <v>5438016.4945999999</v>
      </c>
      <c r="O350" s="106">
        <v>1488068</v>
      </c>
      <c r="P350" s="106">
        <v>473650</v>
      </c>
    </row>
    <row r="351" spans="1:17" ht="12.95" customHeight="1" x14ac:dyDescent="0.2">
      <c r="A351" s="98" t="s">
        <v>417</v>
      </c>
      <c r="B351" s="84" t="s">
        <v>763</v>
      </c>
      <c r="C351" s="98" t="s">
        <v>457</v>
      </c>
      <c r="D351" s="98" t="str">
        <f t="shared" si="1"/>
        <v>035-1</v>
      </c>
      <c r="E351" s="98">
        <v>11</v>
      </c>
      <c r="F351" s="99">
        <v>327023.4791</v>
      </c>
      <c r="G351" s="99">
        <v>5440899.2434</v>
      </c>
      <c r="H351" s="86"/>
      <c r="I351" s="98">
        <v>1484068</v>
      </c>
      <c r="J351" s="98">
        <v>476050</v>
      </c>
      <c r="L351" s="109">
        <v>0.10646000000000001</v>
      </c>
      <c r="M351" s="106">
        <v>327023.4791</v>
      </c>
      <c r="N351" s="106">
        <v>5440899.2434</v>
      </c>
      <c r="O351" s="106">
        <v>1484068</v>
      </c>
      <c r="P351" s="106">
        <v>476050</v>
      </c>
    </row>
    <row r="352" spans="1:17" ht="12.95" customHeight="1" x14ac:dyDescent="0.2">
      <c r="A352" s="98" t="s">
        <v>417</v>
      </c>
      <c r="B352" s="84" t="s">
        <v>763</v>
      </c>
      <c r="C352" s="98" t="s">
        <v>458</v>
      </c>
      <c r="D352" s="98" t="str">
        <f t="shared" si="1"/>
        <v>035-1</v>
      </c>
      <c r="E352" s="98">
        <v>11</v>
      </c>
      <c r="F352" s="99">
        <v>327123.10210000002</v>
      </c>
      <c r="G352" s="99">
        <v>5441693.8981999997</v>
      </c>
      <c r="H352" s="86"/>
      <c r="I352" s="98">
        <v>1484068</v>
      </c>
      <c r="J352" s="98">
        <v>476850</v>
      </c>
      <c r="L352" s="109">
        <v>0.142539</v>
      </c>
      <c r="M352" s="106">
        <v>327123.10210000002</v>
      </c>
      <c r="N352" s="106">
        <v>5441693.8981999997</v>
      </c>
      <c r="O352" s="106">
        <v>1484068</v>
      </c>
      <c r="P352" s="106">
        <v>476850</v>
      </c>
    </row>
    <row r="353" spans="1:17" ht="12.95" customHeight="1" x14ac:dyDescent="0.2">
      <c r="A353" s="98" t="s">
        <v>417</v>
      </c>
      <c r="B353" s="84" t="s">
        <v>763</v>
      </c>
      <c r="C353" s="98" t="s">
        <v>459</v>
      </c>
      <c r="D353" s="98" t="str">
        <f t="shared" si="1"/>
        <v>035-1</v>
      </c>
      <c r="E353" s="98">
        <v>11</v>
      </c>
      <c r="F353" s="99">
        <v>327816.29830000002</v>
      </c>
      <c r="G353" s="99">
        <v>5440799.5037000002</v>
      </c>
      <c r="H353" s="86"/>
      <c r="I353" s="98">
        <v>1484868</v>
      </c>
      <c r="J353" s="98">
        <v>476050</v>
      </c>
      <c r="L353" s="109">
        <v>0.15939399999999998</v>
      </c>
      <c r="M353" s="106">
        <v>327816.29830000002</v>
      </c>
      <c r="N353" s="106">
        <v>5440799.5037000002</v>
      </c>
      <c r="O353" s="106">
        <v>1484868</v>
      </c>
      <c r="P353" s="106">
        <v>476050</v>
      </c>
    </row>
    <row r="354" spans="1:17" ht="12.95" customHeight="1" x14ac:dyDescent="0.2">
      <c r="A354" s="98" t="s">
        <v>417</v>
      </c>
      <c r="B354" s="84" t="s">
        <v>763</v>
      </c>
      <c r="C354" s="98" t="s">
        <v>460</v>
      </c>
      <c r="D354" s="98" t="str">
        <f t="shared" si="1"/>
        <v>035-1</v>
      </c>
      <c r="E354" s="98">
        <v>11</v>
      </c>
      <c r="F354" s="99">
        <v>327915.92830000003</v>
      </c>
      <c r="G354" s="99">
        <v>5441594.1556000002</v>
      </c>
      <c r="I354" s="98">
        <v>1484868</v>
      </c>
      <c r="J354" s="98">
        <v>476850</v>
      </c>
      <c r="L354" s="109">
        <v>9.3230000000000007E-2</v>
      </c>
      <c r="M354" s="106">
        <v>327915.92830000003</v>
      </c>
      <c r="N354" s="106">
        <v>5441594.1556000002</v>
      </c>
      <c r="O354" s="106">
        <v>1484868</v>
      </c>
      <c r="P354" s="106">
        <v>476850</v>
      </c>
    </row>
    <row r="355" spans="1:17" ht="12.95" customHeight="1" x14ac:dyDescent="0.2">
      <c r="A355" s="98" t="s">
        <v>417</v>
      </c>
      <c r="B355" s="84" t="s">
        <v>763</v>
      </c>
      <c r="C355" s="98" t="s">
        <v>468</v>
      </c>
      <c r="D355" s="98" t="str">
        <f t="shared" si="1"/>
        <v>036-1</v>
      </c>
      <c r="E355" s="98">
        <v>11</v>
      </c>
      <c r="F355" s="99">
        <v>328808.39120000001</v>
      </c>
      <c r="G355" s="99">
        <v>5442289.0455999998</v>
      </c>
      <c r="I355" s="98">
        <v>1485668</v>
      </c>
      <c r="J355" s="98">
        <v>477650</v>
      </c>
      <c r="L355" s="109">
        <v>3.3849999999999998E-2</v>
      </c>
      <c r="M355" s="106">
        <v>328808.39120000001</v>
      </c>
      <c r="N355" s="106">
        <v>5442289.0455999998</v>
      </c>
      <c r="O355" s="106">
        <v>1485668</v>
      </c>
      <c r="P355" s="106">
        <v>477650</v>
      </c>
    </row>
    <row r="356" spans="1:17" ht="12.95" customHeight="1" x14ac:dyDescent="0.2">
      <c r="A356" s="98" t="s">
        <v>417</v>
      </c>
      <c r="B356" s="84" t="s">
        <v>763</v>
      </c>
      <c r="C356" s="98" t="s">
        <v>469</v>
      </c>
      <c r="D356" s="98" t="str">
        <f t="shared" si="1"/>
        <v>036-1</v>
      </c>
      <c r="E356" s="98">
        <v>11</v>
      </c>
      <c r="F356" s="99">
        <v>328908.03600000002</v>
      </c>
      <c r="G356" s="99">
        <v>5443083.6772999996</v>
      </c>
      <c r="I356" s="98">
        <v>1485668</v>
      </c>
      <c r="J356" s="98">
        <v>478450</v>
      </c>
      <c r="L356" s="109">
        <v>3.8589999999999999E-2</v>
      </c>
      <c r="M356" s="106">
        <v>328908.03600000002</v>
      </c>
      <c r="N356" s="106">
        <v>5443083.6772999996</v>
      </c>
      <c r="O356" s="106">
        <v>1485668</v>
      </c>
      <c r="P356" s="106">
        <v>478450</v>
      </c>
    </row>
    <row r="357" spans="1:17" ht="12.95" customHeight="1" x14ac:dyDescent="0.2">
      <c r="A357" s="98" t="s">
        <v>417</v>
      </c>
      <c r="B357" s="84" t="s">
        <v>763</v>
      </c>
      <c r="C357" s="98" t="s">
        <v>470</v>
      </c>
      <c r="D357" s="98" t="str">
        <f t="shared" si="1"/>
        <v>036-1</v>
      </c>
      <c r="E357" s="98">
        <v>11</v>
      </c>
      <c r="F357" s="99">
        <v>329601.21580000001</v>
      </c>
      <c r="G357" s="99">
        <v>5442189.2845999999</v>
      </c>
      <c r="I357" s="98">
        <v>1486468</v>
      </c>
      <c r="J357" s="98">
        <v>477650</v>
      </c>
      <c r="L357" s="109">
        <v>6.5796999999999994E-2</v>
      </c>
      <c r="M357" s="106">
        <v>329601.21580000001</v>
      </c>
      <c r="N357" s="106">
        <v>5442189.2845999999</v>
      </c>
      <c r="O357" s="106">
        <v>1486468</v>
      </c>
      <c r="P357" s="106">
        <v>477650</v>
      </c>
    </row>
    <row r="358" spans="1:17" ht="12.95" customHeight="1" x14ac:dyDescent="0.2">
      <c r="A358" s="98" t="s">
        <v>417</v>
      </c>
      <c r="B358" s="84" t="s">
        <v>763</v>
      </c>
      <c r="C358" s="98" t="s">
        <v>471</v>
      </c>
      <c r="D358" s="98" t="str">
        <f t="shared" si="1"/>
        <v>036-1</v>
      </c>
      <c r="E358" s="98">
        <v>11</v>
      </c>
      <c r="F358" s="99">
        <v>329700.8677</v>
      </c>
      <c r="G358" s="99">
        <v>5442983.9134999998</v>
      </c>
      <c r="I358" s="98">
        <v>1486468</v>
      </c>
      <c r="J358" s="98">
        <v>478450</v>
      </c>
      <c r="L358" s="109">
        <v>0.105952</v>
      </c>
      <c r="M358" s="106">
        <v>329700.8677</v>
      </c>
      <c r="N358" s="106">
        <v>5442983.9134999998</v>
      </c>
      <c r="O358" s="106">
        <v>1486468</v>
      </c>
      <c r="P358" s="106">
        <v>478450</v>
      </c>
    </row>
    <row r="359" spans="1:17" ht="12.95" customHeight="1" x14ac:dyDescent="0.2">
      <c r="A359" s="98" t="s">
        <v>417</v>
      </c>
      <c r="B359" s="84" t="s">
        <v>763</v>
      </c>
      <c r="C359" s="98" t="s">
        <v>491</v>
      </c>
      <c r="D359" s="98" t="str">
        <f t="shared" si="1"/>
        <v>037-1</v>
      </c>
      <c r="E359" s="98">
        <v>11</v>
      </c>
      <c r="F359" s="99">
        <v>327421.99420000002</v>
      </c>
      <c r="G359" s="99">
        <v>5444077.8108999999</v>
      </c>
      <c r="I359" s="98">
        <v>1484068</v>
      </c>
      <c r="J359" s="98">
        <v>479250</v>
      </c>
      <c r="L359" s="109">
        <v>5.5782999999999999E-2</v>
      </c>
      <c r="M359" s="106">
        <v>327421.99420000002</v>
      </c>
      <c r="N359" s="106">
        <v>5444077.8108999999</v>
      </c>
      <c r="O359" s="106">
        <v>1484068</v>
      </c>
      <c r="P359" s="106">
        <v>479250</v>
      </c>
    </row>
    <row r="360" spans="1:17" ht="12.95" customHeight="1" x14ac:dyDescent="0.2">
      <c r="A360" s="98" t="s">
        <v>417</v>
      </c>
      <c r="B360" s="84" t="s">
        <v>763</v>
      </c>
      <c r="C360" s="98" t="s">
        <v>492</v>
      </c>
      <c r="D360" s="98" t="str">
        <f t="shared" ref="D360:D423" si="2">LEFT(C360,5)</f>
        <v>037-1</v>
      </c>
      <c r="E360" s="98">
        <v>11</v>
      </c>
      <c r="F360" s="99">
        <v>327521.63260000001</v>
      </c>
      <c r="G360" s="99">
        <v>5444872.4313000003</v>
      </c>
      <c r="I360" s="98">
        <v>1484068</v>
      </c>
      <c r="J360" s="98">
        <v>480050</v>
      </c>
      <c r="L360" s="109">
        <v>0.19595199999999999</v>
      </c>
      <c r="M360" s="106">
        <v>327521.63260000001</v>
      </c>
      <c r="N360" s="106">
        <v>5444872.4313000003</v>
      </c>
      <c r="O360" s="106">
        <v>1484068</v>
      </c>
      <c r="P360" s="106">
        <v>480050</v>
      </c>
    </row>
    <row r="361" spans="1:17" ht="12.95" customHeight="1" x14ac:dyDescent="0.2">
      <c r="A361" s="98" t="s">
        <v>417</v>
      </c>
      <c r="B361" s="84" t="s">
        <v>763</v>
      </c>
      <c r="C361" s="98" t="s">
        <v>493</v>
      </c>
      <c r="D361" s="98" t="str">
        <f t="shared" si="2"/>
        <v>037-1</v>
      </c>
      <c r="E361" s="98">
        <v>11</v>
      </c>
      <c r="F361" s="99">
        <v>328214.84159999999</v>
      </c>
      <c r="G361" s="99">
        <v>5443978.0595000004</v>
      </c>
      <c r="I361" s="98">
        <v>1484868</v>
      </c>
      <c r="J361" s="98">
        <v>479250</v>
      </c>
      <c r="L361" s="109">
        <v>0.12427400000000001</v>
      </c>
      <c r="M361" s="106">
        <v>328214.84159999999</v>
      </c>
      <c r="N361" s="106">
        <v>5443978.0595000004</v>
      </c>
      <c r="O361" s="106">
        <v>1484868</v>
      </c>
      <c r="P361" s="106">
        <v>479250</v>
      </c>
    </row>
    <row r="362" spans="1:17" ht="12.95" customHeight="1" x14ac:dyDescent="0.2">
      <c r="A362" s="98" t="s">
        <v>417</v>
      </c>
      <c r="B362" s="84" t="s">
        <v>763</v>
      </c>
      <c r="C362" s="98" t="s">
        <v>494</v>
      </c>
      <c r="D362" s="98" t="str">
        <f t="shared" si="2"/>
        <v>037-1</v>
      </c>
      <c r="E362" s="98">
        <v>11</v>
      </c>
      <c r="F362" s="99">
        <v>328314.48710000003</v>
      </c>
      <c r="G362" s="99">
        <v>5444772.6770000001</v>
      </c>
      <c r="I362" s="98">
        <v>1484868</v>
      </c>
      <c r="J362" s="98">
        <v>480050</v>
      </c>
      <c r="L362" s="109">
        <v>0.29638900000000001</v>
      </c>
      <c r="M362" s="106">
        <v>328314.48710000003</v>
      </c>
      <c r="N362" s="106">
        <v>5444772.6770000001</v>
      </c>
      <c r="O362" s="106">
        <v>1484868</v>
      </c>
      <c r="P362" s="106">
        <v>480050</v>
      </c>
    </row>
    <row r="363" spans="1:17" ht="12.95" customHeight="1" x14ac:dyDescent="0.2">
      <c r="A363" s="98" t="s">
        <v>417</v>
      </c>
      <c r="B363" s="84" t="s">
        <v>763</v>
      </c>
      <c r="C363" s="98" t="s">
        <v>534</v>
      </c>
      <c r="D363" s="98" t="str">
        <f t="shared" si="2"/>
        <v>038-1</v>
      </c>
      <c r="E363" s="98">
        <v>11</v>
      </c>
      <c r="F363" s="99">
        <v>327027.69099999999</v>
      </c>
      <c r="G363" s="99">
        <v>5447355.9961000001</v>
      </c>
      <c r="H363" s="86"/>
      <c r="I363" s="98">
        <v>1483268</v>
      </c>
      <c r="J363" s="98">
        <v>482450</v>
      </c>
      <c r="L363" s="109">
        <v>0.15933700000000001</v>
      </c>
      <c r="M363" s="106">
        <v>327027.69099999999</v>
      </c>
      <c r="N363" s="106">
        <v>5447355.9961000001</v>
      </c>
      <c r="O363" s="106">
        <v>1483268</v>
      </c>
      <c r="P363" s="106">
        <v>482450</v>
      </c>
    </row>
    <row r="364" spans="1:17" ht="12.95" customHeight="1" x14ac:dyDescent="0.2">
      <c r="A364" s="98" t="s">
        <v>417</v>
      </c>
      <c r="B364" s="84" t="s">
        <v>763</v>
      </c>
      <c r="C364" s="98" t="s">
        <v>535</v>
      </c>
      <c r="D364" s="98" t="str">
        <f t="shared" si="2"/>
        <v>038-1</v>
      </c>
      <c r="E364" s="98">
        <v>11</v>
      </c>
      <c r="F364" s="99">
        <v>327127.33769999997</v>
      </c>
      <c r="G364" s="99">
        <v>5448150.5850999998</v>
      </c>
      <c r="H364" s="86"/>
      <c r="I364" s="98">
        <v>1483268</v>
      </c>
      <c r="J364" s="98">
        <v>483250</v>
      </c>
      <c r="L364" s="109">
        <v>0.10378</v>
      </c>
      <c r="M364" s="67">
        <v>327173</v>
      </c>
      <c r="N364" s="67">
        <v>5448149</v>
      </c>
      <c r="O364" s="67">
        <v>1483313.554</v>
      </c>
      <c r="P364" s="67">
        <v>483254.12400000001</v>
      </c>
      <c r="Q364" s="80" t="s">
        <v>902</v>
      </c>
    </row>
    <row r="365" spans="1:17" ht="12.95" customHeight="1" x14ac:dyDescent="0.2">
      <c r="A365" s="98" t="s">
        <v>417</v>
      </c>
      <c r="B365" s="84" t="s">
        <v>763</v>
      </c>
      <c r="C365" s="98" t="s">
        <v>536</v>
      </c>
      <c r="D365" s="98" t="str">
        <f t="shared" si="2"/>
        <v>038-1</v>
      </c>
      <c r="E365" s="98">
        <v>11</v>
      </c>
      <c r="F365" s="99">
        <v>327820.57089999999</v>
      </c>
      <c r="G365" s="99">
        <v>5447256.2407</v>
      </c>
      <c r="H365" s="86"/>
      <c r="I365" s="98">
        <v>1484068</v>
      </c>
      <c r="J365" s="98">
        <v>482450</v>
      </c>
      <c r="L365" s="109">
        <v>0.25268000000000002</v>
      </c>
      <c r="M365" s="106">
        <v>327820.57089999999</v>
      </c>
      <c r="N365" s="106">
        <v>5447256.2407</v>
      </c>
      <c r="O365" s="106">
        <v>1484068</v>
      </c>
      <c r="P365" s="106">
        <v>482450</v>
      </c>
    </row>
    <row r="366" spans="1:17" ht="12.95" customHeight="1" x14ac:dyDescent="0.2">
      <c r="A366" s="98" t="s">
        <v>417</v>
      </c>
      <c r="B366" s="84" t="s">
        <v>763</v>
      </c>
      <c r="C366" s="98" t="s">
        <v>537</v>
      </c>
      <c r="D366" s="98" t="str">
        <f t="shared" si="2"/>
        <v>038-1</v>
      </c>
      <c r="E366" s="98">
        <v>11</v>
      </c>
      <c r="F366" s="99">
        <v>327920.22470000002</v>
      </c>
      <c r="G366" s="99">
        <v>5448050.8267999999</v>
      </c>
      <c r="H366" s="86"/>
      <c r="I366" s="98">
        <v>1484068</v>
      </c>
      <c r="J366" s="98">
        <v>483250</v>
      </c>
      <c r="L366" s="109">
        <v>0.19088899999999998</v>
      </c>
      <c r="M366" s="106">
        <v>327920.22470000002</v>
      </c>
      <c r="N366" s="106">
        <v>5448050.8267999999</v>
      </c>
      <c r="O366" s="106">
        <v>1484068</v>
      </c>
      <c r="P366" s="106">
        <v>483250</v>
      </c>
    </row>
    <row r="367" spans="1:17" ht="12.95" customHeight="1" x14ac:dyDescent="0.2">
      <c r="A367" s="98" t="s">
        <v>417</v>
      </c>
      <c r="B367" s="84" t="s">
        <v>763</v>
      </c>
      <c r="C367" s="98" t="s">
        <v>558</v>
      </c>
      <c r="D367" s="98" t="str">
        <f t="shared" si="2"/>
        <v>039-1</v>
      </c>
      <c r="E367" s="98">
        <v>11</v>
      </c>
      <c r="F367" s="99">
        <v>327426.30119999999</v>
      </c>
      <c r="G367" s="99">
        <v>5450534.3004999999</v>
      </c>
      <c r="H367" s="86"/>
      <c r="I367" s="98">
        <v>1483268</v>
      </c>
      <c r="J367" s="98">
        <v>485650</v>
      </c>
      <c r="L367" s="109">
        <v>0.17117100000000002</v>
      </c>
      <c r="M367" s="106">
        <v>327426.30119999999</v>
      </c>
      <c r="N367" s="106">
        <v>5450534.3004999999</v>
      </c>
      <c r="O367" s="106">
        <v>1483268</v>
      </c>
      <c r="P367" s="106">
        <v>485650</v>
      </c>
    </row>
    <row r="368" spans="1:17" ht="12.95" customHeight="1" x14ac:dyDescent="0.2">
      <c r="A368" s="98" t="s">
        <v>417</v>
      </c>
      <c r="B368" s="84" t="s">
        <v>763</v>
      </c>
      <c r="C368" s="98" t="s">
        <v>559</v>
      </c>
      <c r="D368" s="98" t="str">
        <f t="shared" si="2"/>
        <v>039-1</v>
      </c>
      <c r="E368" s="98">
        <v>11</v>
      </c>
      <c r="F368" s="99">
        <v>327525.9633</v>
      </c>
      <c r="G368" s="99">
        <v>5451328.8552999999</v>
      </c>
      <c r="H368" s="86"/>
      <c r="I368" s="98">
        <v>1483268</v>
      </c>
      <c r="J368" s="98">
        <v>486450</v>
      </c>
      <c r="L368" s="109">
        <v>9.3842999999999996E-2</v>
      </c>
      <c r="M368" s="106">
        <v>327525.9633</v>
      </c>
      <c r="N368" s="106">
        <v>5451328.8552999999</v>
      </c>
      <c r="O368" s="106">
        <v>1483268</v>
      </c>
      <c r="P368" s="106">
        <v>486450</v>
      </c>
    </row>
    <row r="369" spans="1:16" ht="12.95" customHeight="1" x14ac:dyDescent="0.2">
      <c r="A369" s="98" t="s">
        <v>417</v>
      </c>
      <c r="B369" s="84" t="s">
        <v>763</v>
      </c>
      <c r="C369" s="98" t="s">
        <v>560</v>
      </c>
      <c r="D369" s="98" t="str">
        <f t="shared" si="2"/>
        <v>039-1</v>
      </c>
      <c r="E369" s="98">
        <v>11</v>
      </c>
      <c r="F369" s="99">
        <v>328219.20909999998</v>
      </c>
      <c r="G369" s="99">
        <v>5450434.5334999999</v>
      </c>
      <c r="H369" s="86"/>
      <c r="I369" s="98">
        <v>1484068</v>
      </c>
      <c r="J369" s="98">
        <v>485650</v>
      </c>
      <c r="L369" s="109">
        <v>0.114344</v>
      </c>
      <c r="M369" s="106">
        <v>328219.20909999998</v>
      </c>
      <c r="N369" s="106">
        <v>5450434.5334999999</v>
      </c>
      <c r="O369" s="106">
        <v>1484068</v>
      </c>
      <c r="P369" s="106">
        <v>485650</v>
      </c>
    </row>
    <row r="370" spans="1:16" ht="12.95" customHeight="1" x14ac:dyDescent="0.2">
      <c r="A370" s="98" t="s">
        <v>417</v>
      </c>
      <c r="B370" s="84" t="s">
        <v>763</v>
      </c>
      <c r="C370" s="98" t="s">
        <v>531</v>
      </c>
      <c r="D370" s="98" t="str">
        <f t="shared" si="2"/>
        <v>039-2</v>
      </c>
      <c r="E370" s="98">
        <v>11</v>
      </c>
      <c r="F370" s="99">
        <v>323955.7464</v>
      </c>
      <c r="G370" s="99">
        <v>5448549.5422999999</v>
      </c>
      <c r="H370" s="86"/>
      <c r="I370" s="98">
        <v>1480068</v>
      </c>
      <c r="J370" s="98">
        <v>483250</v>
      </c>
      <c r="L370" s="109">
        <v>0.10654999999999999</v>
      </c>
      <c r="M370" s="106">
        <v>323955.7464</v>
      </c>
      <c r="N370" s="106">
        <v>5448549.5422999999</v>
      </c>
      <c r="O370" s="106">
        <v>1480068</v>
      </c>
      <c r="P370" s="106">
        <v>483250</v>
      </c>
    </row>
    <row r="371" spans="1:16" ht="12.95" customHeight="1" x14ac:dyDescent="0.2">
      <c r="A371" s="98" t="s">
        <v>417</v>
      </c>
      <c r="B371" s="84" t="s">
        <v>763</v>
      </c>
      <c r="C371" s="98" t="s">
        <v>532</v>
      </c>
      <c r="D371" s="98" t="str">
        <f t="shared" si="2"/>
        <v>039-2</v>
      </c>
      <c r="E371" s="98">
        <v>11</v>
      </c>
      <c r="F371" s="99">
        <v>324649.02500000002</v>
      </c>
      <c r="G371" s="99">
        <v>5447655.2165999999</v>
      </c>
      <c r="H371" s="86"/>
      <c r="I371" s="98">
        <v>1480868</v>
      </c>
      <c r="J371" s="98">
        <v>482450</v>
      </c>
      <c r="L371" s="109">
        <v>0.33870199999999995</v>
      </c>
      <c r="M371" s="106">
        <v>324649.02500000002</v>
      </c>
      <c r="N371" s="106">
        <v>5447655.2165999999</v>
      </c>
      <c r="O371" s="106">
        <v>1480868</v>
      </c>
      <c r="P371" s="106">
        <v>482450</v>
      </c>
    </row>
    <row r="372" spans="1:16" ht="12.95" customHeight="1" x14ac:dyDescent="0.2">
      <c r="A372" s="98" t="s">
        <v>417</v>
      </c>
      <c r="B372" s="84" t="s">
        <v>763</v>
      </c>
      <c r="C372" s="98" t="s">
        <v>533</v>
      </c>
      <c r="D372" s="98" t="str">
        <f t="shared" si="2"/>
        <v>039-2</v>
      </c>
      <c r="E372" s="98">
        <v>11</v>
      </c>
      <c r="F372" s="99">
        <v>324748.6508</v>
      </c>
      <c r="G372" s="99">
        <v>5448449.8143999996</v>
      </c>
      <c r="H372" s="86"/>
      <c r="I372" s="98">
        <v>1480868</v>
      </c>
      <c r="J372" s="98">
        <v>483250</v>
      </c>
      <c r="L372" s="109">
        <v>0.149365</v>
      </c>
      <c r="M372" s="106">
        <v>324748.6508</v>
      </c>
      <c r="N372" s="106">
        <v>5448449.8143999996</v>
      </c>
      <c r="O372" s="106">
        <v>1480868</v>
      </c>
      <c r="P372" s="106">
        <v>483250</v>
      </c>
    </row>
    <row r="373" spans="1:16" ht="12.95" customHeight="1" x14ac:dyDescent="0.2">
      <c r="A373" s="98" t="s">
        <v>417</v>
      </c>
      <c r="B373" s="84" t="s">
        <v>763</v>
      </c>
      <c r="C373" s="98" t="s">
        <v>542</v>
      </c>
      <c r="D373" s="98" t="str">
        <f t="shared" si="2"/>
        <v>039-3</v>
      </c>
      <c r="E373" s="98">
        <v>11</v>
      </c>
      <c r="F373" s="99">
        <v>325641.1874</v>
      </c>
      <c r="G373" s="99">
        <v>5449144.6650999999</v>
      </c>
      <c r="H373" s="86"/>
      <c r="I373" s="98">
        <v>1481668</v>
      </c>
      <c r="J373" s="98">
        <v>484050</v>
      </c>
      <c r="L373" s="109">
        <v>0.39463999999999999</v>
      </c>
      <c r="M373" s="106">
        <v>325641.1874</v>
      </c>
      <c r="N373" s="106">
        <v>5449144.6650999999</v>
      </c>
      <c r="O373" s="106">
        <v>1481668</v>
      </c>
      <c r="P373" s="106">
        <v>484050</v>
      </c>
    </row>
    <row r="374" spans="1:16" ht="12.95" customHeight="1" x14ac:dyDescent="0.2">
      <c r="A374" s="98" t="s">
        <v>417</v>
      </c>
      <c r="B374" s="84" t="s">
        <v>763</v>
      </c>
      <c r="C374" s="98" t="s">
        <v>543</v>
      </c>
      <c r="D374" s="98" t="str">
        <f t="shared" si="2"/>
        <v>039-3</v>
      </c>
      <c r="E374" s="98">
        <v>11</v>
      </c>
      <c r="F374" s="99">
        <v>325740.82789999997</v>
      </c>
      <c r="G374" s="99">
        <v>5449939.2428000001</v>
      </c>
      <c r="H374" s="86"/>
      <c r="I374" s="98">
        <v>1481668</v>
      </c>
      <c r="J374" s="98">
        <v>484850</v>
      </c>
      <c r="L374" s="109">
        <v>0.22196100000000002</v>
      </c>
      <c r="M374" s="106">
        <v>325740.82789999997</v>
      </c>
      <c r="N374" s="106">
        <v>5449939.2428000001</v>
      </c>
      <c r="O374" s="106">
        <v>1481668</v>
      </c>
      <c r="P374" s="106">
        <v>484850</v>
      </c>
    </row>
    <row r="375" spans="1:16" ht="12.95" customHeight="1" x14ac:dyDescent="0.2">
      <c r="A375" s="98" t="s">
        <v>417</v>
      </c>
      <c r="B375" s="84" t="s">
        <v>763</v>
      </c>
      <c r="C375" s="98" t="s">
        <v>544</v>
      </c>
      <c r="D375" s="98" t="str">
        <f t="shared" si="2"/>
        <v>039-3</v>
      </c>
      <c r="E375" s="98">
        <v>11</v>
      </c>
      <c r="F375" s="99">
        <v>326434.09009999997</v>
      </c>
      <c r="G375" s="99">
        <v>5449044.9190999996</v>
      </c>
      <c r="H375" s="86"/>
      <c r="I375" s="98">
        <v>1482468</v>
      </c>
      <c r="J375" s="98">
        <v>484050</v>
      </c>
      <c r="L375" s="109">
        <v>0.232623</v>
      </c>
      <c r="M375" s="106">
        <v>326434.09009999997</v>
      </c>
      <c r="N375" s="106">
        <v>5449044.9190999996</v>
      </c>
      <c r="O375" s="106">
        <v>1482468</v>
      </c>
      <c r="P375" s="106">
        <v>484050</v>
      </c>
    </row>
    <row r="376" spans="1:16" ht="12.95" customHeight="1" x14ac:dyDescent="0.2">
      <c r="A376" s="98" t="s">
        <v>417</v>
      </c>
      <c r="B376" s="84" t="s">
        <v>763</v>
      </c>
      <c r="C376" s="98" t="s">
        <v>545</v>
      </c>
      <c r="D376" s="98" t="str">
        <f t="shared" si="2"/>
        <v>039-3</v>
      </c>
      <c r="E376" s="98">
        <v>11</v>
      </c>
      <c r="F376" s="99">
        <v>326533.73759999999</v>
      </c>
      <c r="G376" s="99">
        <v>5449839.4938000003</v>
      </c>
      <c r="H376" s="86"/>
      <c r="I376" s="98">
        <v>1482468</v>
      </c>
      <c r="J376" s="98">
        <v>484850</v>
      </c>
      <c r="L376" s="109">
        <v>0.25731999999999999</v>
      </c>
      <c r="M376" s="106">
        <v>326533.73759999999</v>
      </c>
      <c r="N376" s="106">
        <v>5449839.4938000003</v>
      </c>
      <c r="O376" s="106">
        <v>1482468</v>
      </c>
      <c r="P376" s="106">
        <v>484850</v>
      </c>
    </row>
    <row r="377" spans="1:16" ht="12.95" customHeight="1" x14ac:dyDescent="0.2">
      <c r="A377" s="98" t="s">
        <v>417</v>
      </c>
      <c r="B377" s="84" t="s">
        <v>763</v>
      </c>
      <c r="C377" s="98" t="s">
        <v>554</v>
      </c>
      <c r="D377" s="98" t="str">
        <f t="shared" si="2"/>
        <v>040-1</v>
      </c>
      <c r="E377" s="98">
        <v>11</v>
      </c>
      <c r="F377" s="99">
        <v>321975.43709999998</v>
      </c>
      <c r="G377" s="99">
        <v>5452027.0336999996</v>
      </c>
      <c r="H377" s="86"/>
      <c r="I377" s="98">
        <v>1477668</v>
      </c>
      <c r="J377" s="98">
        <v>486450</v>
      </c>
      <c r="L377" s="109">
        <v>0.207757</v>
      </c>
      <c r="M377" s="106">
        <v>321975.43709999998</v>
      </c>
      <c r="N377" s="106">
        <v>5452027.0336999996</v>
      </c>
      <c r="O377" s="106">
        <v>1477668</v>
      </c>
      <c r="P377" s="106">
        <v>486450</v>
      </c>
    </row>
    <row r="378" spans="1:16" ht="12.95" customHeight="1" x14ac:dyDescent="0.2">
      <c r="A378" s="98" t="s">
        <v>417</v>
      </c>
      <c r="B378" s="84" t="s">
        <v>763</v>
      </c>
      <c r="C378" s="98" t="s">
        <v>555</v>
      </c>
      <c r="D378" s="98" t="str">
        <f t="shared" si="2"/>
        <v>040-1</v>
      </c>
      <c r="E378" s="98">
        <v>11</v>
      </c>
      <c r="F378" s="99">
        <v>322768.38250000001</v>
      </c>
      <c r="G378" s="99">
        <v>5451927.3164999997</v>
      </c>
      <c r="H378" s="86"/>
      <c r="I378" s="98">
        <v>1478468</v>
      </c>
      <c r="J378" s="98">
        <v>486450</v>
      </c>
      <c r="L378" s="109">
        <v>0.25681199999999998</v>
      </c>
      <c r="M378" s="106">
        <v>322768.38250000001</v>
      </c>
      <c r="N378" s="106">
        <v>5451927.3164999997</v>
      </c>
      <c r="O378" s="106">
        <v>1478468</v>
      </c>
      <c r="P378" s="106">
        <v>486450</v>
      </c>
    </row>
    <row r="379" spans="1:16" ht="12.95" customHeight="1" x14ac:dyDescent="0.2">
      <c r="A379" s="98" t="s">
        <v>417</v>
      </c>
      <c r="B379" s="84" t="s">
        <v>763</v>
      </c>
      <c r="C379" s="98" t="s">
        <v>556</v>
      </c>
      <c r="D379" s="98" t="str">
        <f t="shared" si="2"/>
        <v>040-1</v>
      </c>
      <c r="E379" s="98">
        <v>11</v>
      </c>
      <c r="F379" s="99">
        <v>323461.69630000001</v>
      </c>
      <c r="G379" s="99">
        <v>5451033.0223000003</v>
      </c>
      <c r="H379" s="86"/>
      <c r="I379" s="98">
        <v>1479268</v>
      </c>
      <c r="J379" s="98">
        <v>485650</v>
      </c>
      <c r="L379" s="109">
        <v>0.129746</v>
      </c>
      <c r="M379" s="106">
        <v>323461.69630000001</v>
      </c>
      <c r="N379" s="106">
        <v>5451033.0223000003</v>
      </c>
      <c r="O379" s="106">
        <v>1479268</v>
      </c>
      <c r="P379" s="106">
        <v>485650</v>
      </c>
    </row>
    <row r="380" spans="1:16" ht="12.95" customHeight="1" x14ac:dyDescent="0.2">
      <c r="A380" s="98" t="s">
        <v>417</v>
      </c>
      <c r="B380" s="84" t="s">
        <v>763</v>
      </c>
      <c r="C380" s="98" t="s">
        <v>557</v>
      </c>
      <c r="D380" s="98" t="str">
        <f t="shared" si="2"/>
        <v>040-1</v>
      </c>
      <c r="E380" s="98">
        <v>11</v>
      </c>
      <c r="F380" s="99">
        <v>323561.3236</v>
      </c>
      <c r="G380" s="99">
        <v>5451827.5917999996</v>
      </c>
      <c r="H380" s="86"/>
      <c r="I380" s="98">
        <v>1479268</v>
      </c>
      <c r="J380" s="98">
        <v>486450</v>
      </c>
      <c r="L380" s="109">
        <v>0.11550100000000001</v>
      </c>
      <c r="M380" s="106">
        <v>323561.3236</v>
      </c>
      <c r="N380" s="106">
        <v>5451827.5917999996</v>
      </c>
      <c r="O380" s="106">
        <v>1479268</v>
      </c>
      <c r="P380" s="106">
        <v>486450</v>
      </c>
    </row>
    <row r="381" spans="1:16" ht="12.95" customHeight="1" x14ac:dyDescent="0.2">
      <c r="A381" s="98" t="s">
        <v>417</v>
      </c>
      <c r="B381" s="84" t="s">
        <v>763</v>
      </c>
      <c r="C381" s="98" t="s">
        <v>564</v>
      </c>
      <c r="D381" s="98" t="str">
        <f t="shared" si="2"/>
        <v>041-1</v>
      </c>
      <c r="E381" s="98">
        <v>11</v>
      </c>
      <c r="F381" s="99">
        <v>322075.05440000002</v>
      </c>
      <c r="G381" s="99">
        <v>5452821.6005999995</v>
      </c>
      <c r="H381" s="86"/>
      <c r="I381" s="98">
        <v>1477668</v>
      </c>
      <c r="J381" s="98">
        <v>487250</v>
      </c>
      <c r="L381" s="109">
        <v>0.55203400000000002</v>
      </c>
      <c r="M381" s="106">
        <v>322075.05440000002</v>
      </c>
      <c r="N381" s="106">
        <v>5452821.6005999995</v>
      </c>
      <c r="O381" s="106">
        <v>1477668</v>
      </c>
      <c r="P381" s="106">
        <v>487250</v>
      </c>
    </row>
    <row r="382" spans="1:16" ht="12.95" customHeight="1" x14ac:dyDescent="0.2">
      <c r="A382" s="98" t="s">
        <v>417</v>
      </c>
      <c r="B382" s="84" t="s">
        <v>763</v>
      </c>
      <c r="C382" s="98" t="s">
        <v>565</v>
      </c>
      <c r="D382" s="98" t="str">
        <f t="shared" si="2"/>
        <v>041-1</v>
      </c>
      <c r="E382" s="98">
        <v>11</v>
      </c>
      <c r="F382" s="99">
        <v>322174.67560000002</v>
      </c>
      <c r="G382" s="99">
        <v>5453616.159</v>
      </c>
      <c r="H382" s="86"/>
      <c r="I382" s="98">
        <v>1477668</v>
      </c>
      <c r="J382" s="98">
        <v>488050</v>
      </c>
      <c r="L382" s="109">
        <v>0.485628</v>
      </c>
      <c r="M382" s="106">
        <v>322174.67560000002</v>
      </c>
      <c r="N382" s="106">
        <v>5453616.159</v>
      </c>
      <c r="O382" s="106">
        <v>1477668</v>
      </c>
      <c r="P382" s="106">
        <v>488050</v>
      </c>
    </row>
    <row r="383" spans="1:16" ht="12.95" customHeight="1" x14ac:dyDescent="0.2">
      <c r="A383" s="98" t="s">
        <v>417</v>
      </c>
      <c r="B383" s="84" t="s">
        <v>763</v>
      </c>
      <c r="C383" s="98" t="s">
        <v>566</v>
      </c>
      <c r="D383" s="98" t="str">
        <f t="shared" si="2"/>
        <v>041-1</v>
      </c>
      <c r="E383" s="98">
        <v>11</v>
      </c>
      <c r="F383" s="99">
        <v>322868.00679999997</v>
      </c>
      <c r="G383" s="99">
        <v>5452721.8804000001</v>
      </c>
      <c r="H383" s="86"/>
      <c r="I383" s="98">
        <v>1478468</v>
      </c>
      <c r="J383" s="98">
        <v>487250</v>
      </c>
      <c r="L383" s="109">
        <v>0.317994</v>
      </c>
      <c r="M383" s="106">
        <v>322868.00679999997</v>
      </c>
      <c r="N383" s="106">
        <v>5452721.8804000001</v>
      </c>
      <c r="O383" s="106">
        <v>1478468</v>
      </c>
      <c r="P383" s="106">
        <v>487250</v>
      </c>
    </row>
    <row r="384" spans="1:16" ht="12.95" customHeight="1" x14ac:dyDescent="0.2">
      <c r="A384" s="98" t="s">
        <v>417</v>
      </c>
      <c r="B384" s="84" t="s">
        <v>763</v>
      </c>
      <c r="C384" s="98" t="s">
        <v>567</v>
      </c>
      <c r="D384" s="98" t="str">
        <f t="shared" si="2"/>
        <v>041-1</v>
      </c>
      <c r="E384" s="98">
        <v>11</v>
      </c>
      <c r="F384" s="99">
        <v>322967.6349</v>
      </c>
      <c r="G384" s="99">
        <v>5453516.4358000001</v>
      </c>
      <c r="H384" s="86"/>
      <c r="I384" s="98">
        <v>1478468</v>
      </c>
      <c r="J384" s="98">
        <v>488050</v>
      </c>
      <c r="L384" s="109">
        <v>0.124824</v>
      </c>
      <c r="M384" s="106">
        <v>322967.6349</v>
      </c>
      <c r="N384" s="106">
        <v>5453516.4358000001</v>
      </c>
      <c r="O384" s="106">
        <v>1478468</v>
      </c>
      <c r="P384" s="106">
        <v>488050</v>
      </c>
    </row>
    <row r="385" spans="1:17" ht="12.95" customHeight="1" x14ac:dyDescent="0.2">
      <c r="A385" s="98" t="s">
        <v>417</v>
      </c>
      <c r="B385" s="84" t="s">
        <v>763</v>
      </c>
      <c r="C385" s="98" t="s">
        <v>572</v>
      </c>
      <c r="D385" s="98" t="str">
        <f t="shared" si="2"/>
        <v>042-1</v>
      </c>
      <c r="E385" s="98">
        <v>11</v>
      </c>
      <c r="F385" s="99">
        <v>320987.2121</v>
      </c>
      <c r="G385" s="99">
        <v>5456993.7554000001</v>
      </c>
      <c r="H385" s="86"/>
      <c r="I385" s="98">
        <v>1476068</v>
      </c>
      <c r="J385" s="98">
        <v>491250</v>
      </c>
      <c r="L385" s="109">
        <v>0.19799700000000001</v>
      </c>
      <c r="M385" s="106">
        <v>320987.2121</v>
      </c>
      <c r="N385" s="106">
        <v>5456993.7554000001</v>
      </c>
      <c r="O385" s="106">
        <v>1476068</v>
      </c>
      <c r="P385" s="106">
        <v>491250</v>
      </c>
    </row>
    <row r="386" spans="1:17" ht="12.95" customHeight="1" x14ac:dyDescent="0.2">
      <c r="A386" s="98" t="s">
        <v>417</v>
      </c>
      <c r="B386" s="84" t="s">
        <v>763</v>
      </c>
      <c r="C386" s="98" t="s">
        <v>573</v>
      </c>
      <c r="D386" s="98" t="str">
        <f t="shared" si="2"/>
        <v>042-1</v>
      </c>
      <c r="E386" s="98">
        <v>11</v>
      </c>
      <c r="F386" s="99">
        <v>321086.83889999997</v>
      </c>
      <c r="G386" s="99">
        <v>5457788.2773000002</v>
      </c>
      <c r="H386" s="86"/>
      <c r="I386" s="98">
        <v>1476068</v>
      </c>
      <c r="J386" s="98">
        <v>492050</v>
      </c>
      <c r="L386" s="109">
        <v>6.2144000000000005E-2</v>
      </c>
      <c r="M386" s="106">
        <v>321086.83889999997</v>
      </c>
      <c r="N386" s="106">
        <v>5457788.2773000002</v>
      </c>
      <c r="O386" s="106">
        <v>1476068</v>
      </c>
      <c r="P386" s="106">
        <v>492050</v>
      </c>
    </row>
    <row r="387" spans="1:17" ht="12.95" customHeight="1" x14ac:dyDescent="0.2">
      <c r="A387" s="98" t="s">
        <v>417</v>
      </c>
      <c r="B387" s="84" t="s">
        <v>763</v>
      </c>
      <c r="C387" s="98" t="s">
        <v>574</v>
      </c>
      <c r="D387" s="98" t="str">
        <f t="shared" si="2"/>
        <v>042-1</v>
      </c>
      <c r="E387" s="98">
        <v>11</v>
      </c>
      <c r="F387" s="99">
        <v>321780.20789999998</v>
      </c>
      <c r="G387" s="99">
        <v>5456894.0351999998</v>
      </c>
      <c r="H387" s="86"/>
      <c r="I387" s="98">
        <v>1476868</v>
      </c>
      <c r="J387" s="98">
        <v>491250</v>
      </c>
      <c r="L387" s="109">
        <v>0.12604499999999999</v>
      </c>
      <c r="M387" s="106">
        <v>321780.20789999998</v>
      </c>
      <c r="N387" s="106">
        <v>5456894.0351999998</v>
      </c>
      <c r="O387" s="106">
        <v>1476868</v>
      </c>
      <c r="P387" s="106">
        <v>491250</v>
      </c>
    </row>
    <row r="388" spans="1:17" ht="12.95" customHeight="1" x14ac:dyDescent="0.2">
      <c r="A388" s="98" t="s">
        <v>417</v>
      </c>
      <c r="B388" s="84" t="s">
        <v>763</v>
      </c>
      <c r="C388" s="98" t="s">
        <v>575</v>
      </c>
      <c r="D388" s="98" t="str">
        <f t="shared" si="2"/>
        <v>042-1</v>
      </c>
      <c r="E388" s="98">
        <v>11</v>
      </c>
      <c r="F388" s="99">
        <v>321879.84159999999</v>
      </c>
      <c r="G388" s="99">
        <v>5457688.5541000003</v>
      </c>
      <c r="H388" s="86"/>
      <c r="I388" s="98">
        <v>1476868</v>
      </c>
      <c r="J388" s="98">
        <v>492050</v>
      </c>
      <c r="L388" s="109">
        <v>0.13282099999999999</v>
      </c>
      <c r="M388" s="106">
        <v>321879.84159999999</v>
      </c>
      <c r="N388" s="106">
        <v>5457688.5541000003</v>
      </c>
      <c r="O388" s="106">
        <v>1476868</v>
      </c>
      <c r="P388" s="106">
        <v>492050</v>
      </c>
    </row>
    <row r="389" spans="1:17" ht="12.95" customHeight="1" x14ac:dyDescent="0.2">
      <c r="A389" s="98" t="s">
        <v>417</v>
      </c>
      <c r="B389" s="84" t="s">
        <v>763</v>
      </c>
      <c r="C389" s="98" t="s">
        <v>576</v>
      </c>
      <c r="D389" s="98" t="str">
        <f t="shared" si="2"/>
        <v>043-1</v>
      </c>
      <c r="E389" s="98">
        <v>11</v>
      </c>
      <c r="F389" s="99">
        <v>326936.81430000003</v>
      </c>
      <c r="G389" s="99">
        <v>5459473.5113000004</v>
      </c>
      <c r="H389" s="86"/>
      <c r="I389" s="98">
        <v>1481668</v>
      </c>
      <c r="J389" s="98">
        <v>494450</v>
      </c>
      <c r="L389" s="109">
        <v>6.9237999999999994E-2</v>
      </c>
      <c r="M389" s="106">
        <v>326936.81430000003</v>
      </c>
      <c r="N389" s="106">
        <v>5459473.5113000004</v>
      </c>
      <c r="O389" s="106">
        <v>1481668</v>
      </c>
      <c r="P389" s="106">
        <v>494450</v>
      </c>
    </row>
    <row r="390" spans="1:17" ht="12.95" customHeight="1" x14ac:dyDescent="0.2">
      <c r="A390" s="98" t="s">
        <v>417</v>
      </c>
      <c r="B390" s="84" t="s">
        <v>763</v>
      </c>
      <c r="C390" s="98" t="s">
        <v>577</v>
      </c>
      <c r="D390" s="98" t="str">
        <f t="shared" si="2"/>
        <v>043-1</v>
      </c>
      <c r="E390" s="98">
        <v>11</v>
      </c>
      <c r="F390" s="99">
        <v>327630.11359999998</v>
      </c>
      <c r="G390" s="99">
        <v>5458579.2544</v>
      </c>
      <c r="H390" s="86"/>
      <c r="I390" s="98">
        <v>1482468</v>
      </c>
      <c r="J390" s="98">
        <v>493650</v>
      </c>
      <c r="L390" s="109">
        <v>6.2784000000000006E-2</v>
      </c>
      <c r="M390" s="106">
        <v>327630.11359999998</v>
      </c>
      <c r="N390" s="106">
        <v>5458579.2544</v>
      </c>
      <c r="O390" s="106">
        <v>1482468</v>
      </c>
      <c r="P390" s="106">
        <v>493650</v>
      </c>
    </row>
    <row r="391" spans="1:17" ht="12.95" customHeight="1" x14ac:dyDescent="0.2">
      <c r="A391" s="98" t="s">
        <v>417</v>
      </c>
      <c r="B391" s="84" t="s">
        <v>763</v>
      </c>
      <c r="C391" s="98" t="s">
        <v>578</v>
      </c>
      <c r="D391" s="98" t="str">
        <f t="shared" si="2"/>
        <v>043-1</v>
      </c>
      <c r="E391" s="98">
        <v>11</v>
      </c>
      <c r="F391" s="99">
        <v>327729.80709999998</v>
      </c>
      <c r="G391" s="99">
        <v>5459373.7273000004</v>
      </c>
      <c r="H391" s="86"/>
      <c r="I391" s="98">
        <v>1482468</v>
      </c>
      <c r="J391" s="98">
        <v>494450</v>
      </c>
      <c r="L391" s="109">
        <v>0.15170800000000001</v>
      </c>
      <c r="M391" s="106">
        <v>327729.80709999998</v>
      </c>
      <c r="N391" s="106">
        <v>5459373.7273000004</v>
      </c>
      <c r="O391" s="106">
        <v>1482468</v>
      </c>
      <c r="P391" s="106">
        <v>494450</v>
      </c>
    </row>
    <row r="392" spans="1:17" ht="12.95" customHeight="1" x14ac:dyDescent="0.2">
      <c r="A392" s="98" t="s">
        <v>417</v>
      </c>
      <c r="B392" s="84" t="s">
        <v>763</v>
      </c>
      <c r="C392" s="98" t="s">
        <v>579</v>
      </c>
      <c r="D392" s="98" t="str">
        <f t="shared" si="2"/>
        <v>043-1</v>
      </c>
      <c r="E392" s="98">
        <v>11</v>
      </c>
      <c r="F392" s="99">
        <v>328522.79560000001</v>
      </c>
      <c r="G392" s="99">
        <v>5459273.9358000001</v>
      </c>
      <c r="H392" s="86"/>
      <c r="I392" s="98">
        <v>1483268</v>
      </c>
      <c r="J392" s="98">
        <v>494450</v>
      </c>
      <c r="L392" s="109">
        <v>7.1369000000000002E-2</v>
      </c>
      <c r="M392" s="106">
        <v>328522.79560000001</v>
      </c>
      <c r="N392" s="106">
        <v>5459273.9358000001</v>
      </c>
      <c r="O392" s="106">
        <v>1483268</v>
      </c>
      <c r="P392" s="106">
        <v>494450</v>
      </c>
    </row>
    <row r="393" spans="1:17" ht="12.95" customHeight="1" x14ac:dyDescent="0.2">
      <c r="A393" s="98" t="s">
        <v>417</v>
      </c>
      <c r="B393" s="84" t="s">
        <v>763</v>
      </c>
      <c r="C393" s="98" t="s">
        <v>580</v>
      </c>
      <c r="D393" s="98" t="str">
        <f t="shared" si="2"/>
        <v>044-1</v>
      </c>
      <c r="E393" s="98">
        <v>11</v>
      </c>
      <c r="F393" s="99">
        <v>333180.89520000003</v>
      </c>
      <c r="G393" s="99">
        <v>5457880.5782000003</v>
      </c>
      <c r="H393" s="86"/>
      <c r="I393" s="98">
        <v>1488068</v>
      </c>
      <c r="J393" s="98">
        <v>493650</v>
      </c>
      <c r="L393" s="109">
        <v>8.5190000000000002E-2</v>
      </c>
      <c r="M393" s="106">
        <v>333180.89520000003</v>
      </c>
      <c r="N393" s="106">
        <v>5457880.5782000003</v>
      </c>
      <c r="O393" s="106">
        <v>1488068</v>
      </c>
      <c r="P393" s="106">
        <v>493650</v>
      </c>
    </row>
    <row r="394" spans="1:17" ht="12.95" customHeight="1" x14ac:dyDescent="0.2">
      <c r="A394" s="98" t="s">
        <v>417</v>
      </c>
      <c r="B394" s="84" t="s">
        <v>763</v>
      </c>
      <c r="C394" s="98" t="s">
        <v>581</v>
      </c>
      <c r="D394" s="98" t="str">
        <f t="shared" si="2"/>
        <v>044-1</v>
      </c>
      <c r="E394" s="98">
        <v>11</v>
      </c>
      <c r="F394" s="99">
        <v>333280.63699999999</v>
      </c>
      <c r="G394" s="99">
        <v>5458675.0311000003</v>
      </c>
      <c r="H394" s="86"/>
      <c r="I394" s="98">
        <v>1488068</v>
      </c>
      <c r="J394" s="98">
        <v>494450</v>
      </c>
      <c r="L394" s="109">
        <v>5.0812999999999997E-2</v>
      </c>
      <c r="M394" s="106">
        <v>333280.63699999999</v>
      </c>
      <c r="N394" s="106">
        <v>5458675.0311000003</v>
      </c>
      <c r="O394" s="106">
        <v>1488068</v>
      </c>
      <c r="P394" s="106">
        <v>494450</v>
      </c>
    </row>
    <row r="395" spans="1:17" ht="12.95" customHeight="1" x14ac:dyDescent="0.2">
      <c r="A395" s="98" t="s">
        <v>417</v>
      </c>
      <c r="B395" s="84" t="s">
        <v>763</v>
      </c>
      <c r="C395" s="98" t="s">
        <v>582</v>
      </c>
      <c r="D395" s="98" t="str">
        <f t="shared" si="2"/>
        <v>044-1</v>
      </c>
      <c r="E395" s="98">
        <v>11</v>
      </c>
      <c r="F395" s="99">
        <v>333973.8469</v>
      </c>
      <c r="G395" s="99">
        <v>5457780.7374999998</v>
      </c>
      <c r="H395" s="86"/>
      <c r="I395" s="98">
        <v>1488868</v>
      </c>
      <c r="J395" s="98">
        <v>493650</v>
      </c>
      <c r="L395" s="109">
        <v>3.2554E-2</v>
      </c>
      <c r="M395" s="106">
        <v>333973.8469</v>
      </c>
      <c r="N395" s="106">
        <v>5457780.7374999998</v>
      </c>
      <c r="O395" s="106">
        <v>1488868</v>
      </c>
      <c r="P395" s="106">
        <v>493650</v>
      </c>
      <c r="Q395" s="80" t="s">
        <v>1383</v>
      </c>
    </row>
    <row r="396" spans="1:17" ht="12.95" customHeight="1" x14ac:dyDescent="0.2">
      <c r="A396" s="98" t="s">
        <v>417</v>
      </c>
      <c r="B396" s="84" t="s">
        <v>763</v>
      </c>
      <c r="C396" s="98" t="s">
        <v>583</v>
      </c>
      <c r="D396" s="98" t="str">
        <f t="shared" si="2"/>
        <v>044-1</v>
      </c>
      <c r="E396" s="98">
        <v>11</v>
      </c>
      <c r="F396" s="99">
        <v>334073.59570000001</v>
      </c>
      <c r="G396" s="99">
        <v>5458575.1875999998</v>
      </c>
      <c r="H396" s="86"/>
      <c r="I396" s="98">
        <v>1488868</v>
      </c>
      <c r="J396" s="98">
        <v>494450</v>
      </c>
      <c r="L396" s="109">
        <v>0.13329000000000002</v>
      </c>
      <c r="M396" s="106">
        <v>334073.59570000001</v>
      </c>
      <c r="N396" s="106">
        <v>5458575.1875999998</v>
      </c>
      <c r="O396" s="106">
        <v>1488868</v>
      </c>
      <c r="P396" s="106">
        <v>494450</v>
      </c>
    </row>
    <row r="397" spans="1:17" ht="12.95" customHeight="1" x14ac:dyDescent="0.2">
      <c r="A397" s="98" t="s">
        <v>417</v>
      </c>
      <c r="B397" s="84" t="s">
        <v>763</v>
      </c>
      <c r="C397" s="98" t="s">
        <v>584</v>
      </c>
      <c r="D397" s="98" t="str">
        <f t="shared" si="2"/>
        <v>045-1</v>
      </c>
      <c r="E397" s="98">
        <v>11</v>
      </c>
      <c r="F397" s="99">
        <v>321684.68180000002</v>
      </c>
      <c r="G397" s="99">
        <v>5462555.2312000003</v>
      </c>
      <c r="H397" s="86"/>
      <c r="I397" s="98">
        <v>1476068</v>
      </c>
      <c r="J397" s="98">
        <v>496850</v>
      </c>
      <c r="L397" s="109">
        <v>0.14985099999999998</v>
      </c>
      <c r="M397" s="106">
        <v>321684.68180000002</v>
      </c>
      <c r="N397" s="106">
        <v>5462555.2312000003</v>
      </c>
      <c r="O397" s="106">
        <v>1476068</v>
      </c>
      <c r="P397" s="106">
        <v>496850</v>
      </c>
    </row>
    <row r="398" spans="1:17" ht="12.95" customHeight="1" x14ac:dyDescent="0.2">
      <c r="A398" s="98" t="s">
        <v>417</v>
      </c>
      <c r="B398" s="84" t="s">
        <v>763</v>
      </c>
      <c r="C398" s="98" t="s">
        <v>585</v>
      </c>
      <c r="D398" s="98" t="str">
        <f t="shared" si="2"/>
        <v>045-1</v>
      </c>
      <c r="E398" s="98">
        <v>11</v>
      </c>
      <c r="F398" s="99">
        <v>321784.33590000001</v>
      </c>
      <c r="G398" s="99">
        <v>5463349.6940000001</v>
      </c>
      <c r="H398" s="86"/>
      <c r="I398" s="98">
        <v>1476068</v>
      </c>
      <c r="J398" s="98">
        <v>497650</v>
      </c>
      <c r="L398" s="109">
        <v>4.4653999999999999E-2</v>
      </c>
      <c r="M398" s="106">
        <v>321784.33590000001</v>
      </c>
      <c r="N398" s="106">
        <v>5463349.6940000001</v>
      </c>
      <c r="O398" s="106">
        <v>1476068</v>
      </c>
      <c r="P398" s="106">
        <v>497650</v>
      </c>
    </row>
    <row r="399" spans="1:17" ht="12.95" customHeight="1" x14ac:dyDescent="0.2">
      <c r="A399" s="98" t="s">
        <v>417</v>
      </c>
      <c r="B399" s="84" t="s">
        <v>763</v>
      </c>
      <c r="C399" s="98" t="s">
        <v>586</v>
      </c>
      <c r="D399" s="98" t="str">
        <f t="shared" si="2"/>
        <v>045-1</v>
      </c>
      <c r="E399" s="98">
        <v>11</v>
      </c>
      <c r="F399" s="99">
        <v>322477.72560000001</v>
      </c>
      <c r="G399" s="99">
        <v>5462455.4900000002</v>
      </c>
      <c r="H399" s="86"/>
      <c r="I399" s="98">
        <v>1476868</v>
      </c>
      <c r="J399" s="98">
        <v>496850</v>
      </c>
      <c r="L399" s="109">
        <v>0.20496500000000001</v>
      </c>
      <c r="M399" s="106">
        <v>322477.72560000001</v>
      </c>
      <c r="N399" s="106">
        <v>5462455.4900000002</v>
      </c>
      <c r="O399" s="106">
        <v>1476868</v>
      </c>
      <c r="P399" s="106">
        <v>496850</v>
      </c>
    </row>
    <row r="400" spans="1:17" ht="12.95" customHeight="1" x14ac:dyDescent="0.2">
      <c r="A400" s="98" t="s">
        <v>417</v>
      </c>
      <c r="B400" s="84" t="s">
        <v>763</v>
      </c>
      <c r="C400" s="98" t="s">
        <v>587</v>
      </c>
      <c r="D400" s="98" t="str">
        <f t="shared" si="2"/>
        <v>045-1</v>
      </c>
      <c r="E400" s="98">
        <v>11</v>
      </c>
      <c r="F400" s="99">
        <v>322577.38650000002</v>
      </c>
      <c r="G400" s="99">
        <v>5463249.9497999996</v>
      </c>
      <c r="H400" s="86"/>
      <c r="I400" s="98">
        <v>1476868</v>
      </c>
      <c r="J400" s="98">
        <v>497650</v>
      </c>
      <c r="L400" s="109">
        <v>0.147898</v>
      </c>
      <c r="M400" s="106">
        <v>322577.38650000002</v>
      </c>
      <c r="N400" s="106">
        <v>5463249.9497999996</v>
      </c>
      <c r="O400" s="106">
        <v>1476868</v>
      </c>
      <c r="P400" s="106">
        <v>497650</v>
      </c>
    </row>
    <row r="401" spans="1:18" ht="12.95" customHeight="1" x14ac:dyDescent="0.2">
      <c r="A401" s="98" t="s">
        <v>417</v>
      </c>
      <c r="B401" s="84" t="s">
        <v>763</v>
      </c>
      <c r="C401" s="98" t="s">
        <v>588</v>
      </c>
      <c r="D401" s="98" t="str">
        <f t="shared" si="2"/>
        <v>046-1</v>
      </c>
      <c r="E401" s="98">
        <v>11</v>
      </c>
      <c r="F401" s="99">
        <v>321883.9938</v>
      </c>
      <c r="G401" s="99">
        <v>5464144.1484000003</v>
      </c>
      <c r="H401" s="86"/>
      <c r="I401" s="98">
        <v>1476068</v>
      </c>
      <c r="J401" s="98">
        <v>498450</v>
      </c>
      <c r="L401" s="109">
        <v>0.104725</v>
      </c>
      <c r="M401" s="106">
        <v>321883.9938</v>
      </c>
      <c r="N401" s="106">
        <v>5464144.1484000003</v>
      </c>
      <c r="O401" s="106">
        <v>1476068</v>
      </c>
      <c r="P401" s="106">
        <v>498450</v>
      </c>
    </row>
    <row r="402" spans="1:18" ht="12.95" customHeight="1" x14ac:dyDescent="0.2">
      <c r="A402" s="98" t="s">
        <v>417</v>
      </c>
      <c r="B402" s="84" t="s">
        <v>763</v>
      </c>
      <c r="C402" s="98" t="s">
        <v>589</v>
      </c>
      <c r="D402" s="98" t="str">
        <f t="shared" si="2"/>
        <v>046-1</v>
      </c>
      <c r="E402" s="98">
        <v>11</v>
      </c>
      <c r="F402" s="99">
        <v>321983.6556</v>
      </c>
      <c r="G402" s="99">
        <v>5464938.5943999998</v>
      </c>
      <c r="H402" s="86"/>
      <c r="I402" s="98">
        <v>1476068</v>
      </c>
      <c r="J402" s="98">
        <v>499250</v>
      </c>
      <c r="L402" s="109">
        <v>7.6205999999999996E-2</v>
      </c>
      <c r="M402" s="106">
        <v>321983.6556</v>
      </c>
      <c r="N402" s="106">
        <v>5464938.5943999998</v>
      </c>
      <c r="O402" s="106">
        <v>1476068</v>
      </c>
      <c r="P402" s="106">
        <v>499250</v>
      </c>
    </row>
    <row r="403" spans="1:18" ht="12.95" customHeight="1" x14ac:dyDescent="0.2">
      <c r="A403" s="98" t="s">
        <v>417</v>
      </c>
      <c r="B403" s="84" t="s">
        <v>763</v>
      </c>
      <c r="C403" s="98" t="s">
        <v>590</v>
      </c>
      <c r="D403" s="98" t="str">
        <f t="shared" si="2"/>
        <v>046-1</v>
      </c>
      <c r="E403" s="98">
        <v>11</v>
      </c>
      <c r="F403" s="99">
        <v>322677.05129999999</v>
      </c>
      <c r="G403" s="99">
        <v>5464044.4012000002</v>
      </c>
      <c r="H403" s="86"/>
      <c r="I403" s="98">
        <v>1476868</v>
      </c>
      <c r="J403" s="98">
        <v>498450</v>
      </c>
      <c r="L403" s="109">
        <v>9.6812000000000009E-2</v>
      </c>
      <c r="M403" s="106">
        <v>322677.05129999999</v>
      </c>
      <c r="N403" s="106">
        <v>5464044.4012000002</v>
      </c>
      <c r="O403" s="106">
        <v>1476868</v>
      </c>
      <c r="P403" s="106">
        <v>498450</v>
      </c>
    </row>
    <row r="404" spans="1:18" ht="12.95" customHeight="1" x14ac:dyDescent="0.2">
      <c r="A404" s="98" t="s">
        <v>417</v>
      </c>
      <c r="B404" s="84" t="s">
        <v>763</v>
      </c>
      <c r="C404" s="98" t="s">
        <v>591</v>
      </c>
      <c r="D404" s="98" t="str">
        <f t="shared" si="2"/>
        <v>046-1</v>
      </c>
      <c r="E404" s="98">
        <v>11</v>
      </c>
      <c r="F404" s="99">
        <v>322776.71990000003</v>
      </c>
      <c r="G404" s="99">
        <v>5464838.8442000002</v>
      </c>
      <c r="H404" s="86"/>
      <c r="I404" s="98">
        <v>1476868</v>
      </c>
      <c r="J404" s="98">
        <v>499250</v>
      </c>
      <c r="L404" s="109">
        <v>3.3117000000000001E-2</v>
      </c>
      <c r="M404" s="106">
        <v>322776.71990000003</v>
      </c>
      <c r="N404" s="106">
        <v>5464838.8442000002</v>
      </c>
      <c r="O404" s="106">
        <v>1476868</v>
      </c>
      <c r="P404" s="106">
        <v>499250</v>
      </c>
    </row>
    <row r="405" spans="1:18" ht="12.95" customHeight="1" x14ac:dyDescent="0.2">
      <c r="A405" s="98" t="s">
        <v>417</v>
      </c>
      <c r="B405" s="84" t="s">
        <v>763</v>
      </c>
      <c r="C405" s="98" t="s">
        <v>600</v>
      </c>
      <c r="D405" s="98" t="str">
        <f t="shared" si="2"/>
        <v>047-1</v>
      </c>
      <c r="E405" s="98">
        <v>11</v>
      </c>
      <c r="F405" s="99">
        <v>325454.97700000001</v>
      </c>
      <c r="G405" s="99">
        <v>5466922.8020000001</v>
      </c>
      <c r="H405" s="86"/>
      <c r="I405" s="98">
        <v>1479268</v>
      </c>
      <c r="J405" s="98">
        <v>501650</v>
      </c>
      <c r="L405" s="109">
        <v>0.17062100000000002</v>
      </c>
      <c r="M405" s="106">
        <v>325454.97700000001</v>
      </c>
      <c r="N405" s="106">
        <v>5466922.8020000001</v>
      </c>
      <c r="O405" s="106">
        <v>1479268</v>
      </c>
      <c r="P405" s="106">
        <v>501650</v>
      </c>
    </row>
    <row r="406" spans="1:18" ht="12.95" customHeight="1" x14ac:dyDescent="0.2">
      <c r="A406" s="98" t="s">
        <v>417</v>
      </c>
      <c r="B406" s="84" t="s">
        <v>763</v>
      </c>
      <c r="C406" s="98" t="s">
        <v>601</v>
      </c>
      <c r="D406" s="98" t="str">
        <f t="shared" si="2"/>
        <v>047-1</v>
      </c>
      <c r="E406" s="98">
        <v>11</v>
      </c>
      <c r="F406" s="99">
        <v>325554.68150000001</v>
      </c>
      <c r="G406" s="99">
        <v>5467717.2026000004</v>
      </c>
      <c r="H406" s="86"/>
      <c r="I406" s="98">
        <v>1479268</v>
      </c>
      <c r="J406" s="98">
        <v>502450</v>
      </c>
      <c r="L406" s="109">
        <v>9.8942000000000002E-2</v>
      </c>
      <c r="M406" s="106">
        <v>325554.68150000001</v>
      </c>
      <c r="N406" s="106">
        <v>5467717.2026000004</v>
      </c>
      <c r="O406" s="106">
        <v>1479268</v>
      </c>
      <c r="P406" s="106">
        <v>502450</v>
      </c>
    </row>
    <row r="407" spans="1:18" ht="12.95" customHeight="1" x14ac:dyDescent="0.2">
      <c r="A407" s="98" t="s">
        <v>417</v>
      </c>
      <c r="B407" s="84" t="s">
        <v>763</v>
      </c>
      <c r="C407" s="98" t="s">
        <v>602</v>
      </c>
      <c r="D407" s="98" t="str">
        <f t="shared" si="2"/>
        <v>047-1</v>
      </c>
      <c r="E407" s="98">
        <v>11</v>
      </c>
      <c r="F407" s="99">
        <v>325654.3897</v>
      </c>
      <c r="G407" s="99">
        <v>5468511.5949999997</v>
      </c>
      <c r="H407" s="86"/>
      <c r="I407" s="98">
        <v>1479268</v>
      </c>
      <c r="J407" s="98">
        <v>503250</v>
      </c>
      <c r="L407" s="109">
        <v>6.4198000000000005E-2</v>
      </c>
      <c r="M407" s="67">
        <v>325708</v>
      </c>
      <c r="N407" s="67">
        <v>5468466</v>
      </c>
      <c r="O407" s="67">
        <v>1479326.92</v>
      </c>
      <c r="P407" s="67">
        <v>503211.48499999999</v>
      </c>
      <c r="Q407" s="80" t="s">
        <v>930</v>
      </c>
      <c r="R407" s="28" t="s">
        <v>1420</v>
      </c>
    </row>
    <row r="408" spans="1:18" ht="12.95" customHeight="1" x14ac:dyDescent="0.2">
      <c r="A408" s="98" t="s">
        <v>417</v>
      </c>
      <c r="B408" s="84" t="s">
        <v>763</v>
      </c>
      <c r="C408" s="98" t="s">
        <v>603</v>
      </c>
      <c r="D408" s="98" t="str">
        <f t="shared" si="2"/>
        <v>047-1</v>
      </c>
      <c r="E408" s="98">
        <v>11</v>
      </c>
      <c r="F408" s="99">
        <v>326248.04440000001</v>
      </c>
      <c r="G408" s="99">
        <v>5466823.0137</v>
      </c>
      <c r="H408" s="86"/>
      <c r="I408" s="98">
        <v>1480068</v>
      </c>
      <c r="J408" s="98">
        <v>501650</v>
      </c>
      <c r="L408" s="109">
        <v>0.31775400000000004</v>
      </c>
      <c r="M408" s="106">
        <v>326248.04440000001</v>
      </c>
      <c r="N408" s="106">
        <v>5466823.0137</v>
      </c>
      <c r="O408" s="106">
        <v>1480068</v>
      </c>
      <c r="P408" s="106">
        <v>501650</v>
      </c>
    </row>
    <row r="409" spans="1:18" ht="12.95" customHeight="1" x14ac:dyDescent="0.2">
      <c r="A409" s="98" t="s">
        <v>417</v>
      </c>
      <c r="B409" s="84" t="s">
        <v>763</v>
      </c>
      <c r="C409" s="98" t="s">
        <v>608</v>
      </c>
      <c r="D409" s="98" t="str">
        <f t="shared" si="2"/>
        <v>048-1</v>
      </c>
      <c r="E409" s="98">
        <v>11</v>
      </c>
      <c r="F409" s="99">
        <v>320501.38429999998</v>
      </c>
      <c r="G409" s="99">
        <v>5472387.5201000003</v>
      </c>
      <c r="H409" s="86"/>
      <c r="I409" s="98">
        <v>1473668</v>
      </c>
      <c r="J409" s="98">
        <v>506450</v>
      </c>
      <c r="L409" s="109">
        <v>0.23729199999999998</v>
      </c>
      <c r="M409" s="106">
        <v>320501.38429999998</v>
      </c>
      <c r="N409" s="106">
        <v>5472387.5201000003</v>
      </c>
      <c r="O409" s="106">
        <v>1473668</v>
      </c>
      <c r="P409" s="106">
        <v>506450</v>
      </c>
    </row>
    <row r="410" spans="1:18" ht="12.95" customHeight="1" x14ac:dyDescent="0.2">
      <c r="A410" s="98" t="s">
        <v>417</v>
      </c>
      <c r="B410" s="84" t="s">
        <v>763</v>
      </c>
      <c r="C410" s="98" t="s">
        <v>609</v>
      </c>
      <c r="D410" s="98" t="str">
        <f t="shared" si="2"/>
        <v>048-1</v>
      </c>
      <c r="E410" s="98">
        <v>11</v>
      </c>
      <c r="F410" s="99">
        <v>321294.52260000003</v>
      </c>
      <c r="G410" s="99">
        <v>5472287.7646000003</v>
      </c>
      <c r="H410" s="86"/>
      <c r="I410" s="98">
        <v>1474468</v>
      </c>
      <c r="J410" s="98">
        <v>506450</v>
      </c>
      <c r="L410" s="109">
        <v>6.9237999999999994E-2</v>
      </c>
      <c r="M410" s="67">
        <v>321257</v>
      </c>
      <c r="N410" s="67">
        <v>5472235</v>
      </c>
      <c r="O410" s="67">
        <v>1474437.3160000001</v>
      </c>
      <c r="P410" s="67">
        <v>506393.00900000002</v>
      </c>
      <c r="Q410" s="80" t="s">
        <v>952</v>
      </c>
    </row>
    <row r="411" spans="1:18" ht="12.95" customHeight="1" x14ac:dyDescent="0.2">
      <c r="A411" s="98" t="s">
        <v>417</v>
      </c>
      <c r="B411" s="84" t="s">
        <v>763</v>
      </c>
      <c r="C411" s="98" t="s">
        <v>610</v>
      </c>
      <c r="D411" s="98" t="str">
        <f t="shared" si="2"/>
        <v>048-1</v>
      </c>
      <c r="E411" s="98">
        <v>11</v>
      </c>
      <c r="F411" s="99">
        <v>321394.2096</v>
      </c>
      <c r="G411" s="99">
        <v>5473082.1332</v>
      </c>
      <c r="H411" s="86"/>
      <c r="I411" s="98">
        <v>1474468</v>
      </c>
      <c r="J411" s="98">
        <v>507250</v>
      </c>
      <c r="L411" s="109">
        <v>3.2473000000000002E-2</v>
      </c>
      <c r="M411" s="106">
        <v>321394.2096</v>
      </c>
      <c r="N411" s="106">
        <v>5473082.1332</v>
      </c>
      <c r="O411" s="106">
        <v>1474468</v>
      </c>
      <c r="P411" s="106">
        <v>507250</v>
      </c>
    </row>
    <row r="412" spans="1:18" ht="12.95" customHeight="1" x14ac:dyDescent="0.2">
      <c r="A412" s="98" t="s">
        <v>417</v>
      </c>
      <c r="B412" s="84" t="s">
        <v>763</v>
      </c>
      <c r="C412" s="98" t="s">
        <v>615</v>
      </c>
      <c r="D412" s="98" t="str">
        <f t="shared" si="2"/>
        <v>049-1</v>
      </c>
      <c r="E412" s="98">
        <v>11</v>
      </c>
      <c r="F412" s="99">
        <v>317939.99410000001</v>
      </c>
      <c r="G412" s="99">
        <v>5496913.8195000002</v>
      </c>
      <c r="H412" s="86"/>
      <c r="I412" s="98">
        <v>1468068</v>
      </c>
      <c r="J412" s="98">
        <v>530450</v>
      </c>
      <c r="L412" s="109">
        <v>0.19547200000000001</v>
      </c>
      <c r="M412" s="106">
        <v>317939.99410000001</v>
      </c>
      <c r="N412" s="106">
        <v>5496913.8195000002</v>
      </c>
      <c r="O412" s="106">
        <v>1468068</v>
      </c>
      <c r="P412" s="106">
        <v>530450</v>
      </c>
    </row>
    <row r="413" spans="1:18" ht="12.95" customHeight="1" x14ac:dyDescent="0.2">
      <c r="A413" s="98" t="s">
        <v>417</v>
      </c>
      <c r="B413" s="84" t="s">
        <v>763</v>
      </c>
      <c r="C413" s="98" t="s">
        <v>616</v>
      </c>
      <c r="D413" s="98" t="str">
        <f t="shared" si="2"/>
        <v>049-1</v>
      </c>
      <c r="E413" s="98">
        <v>11</v>
      </c>
      <c r="F413" s="99">
        <v>318039.74430000002</v>
      </c>
      <c r="G413" s="99">
        <v>5497707.9672999997</v>
      </c>
      <c r="H413" s="86"/>
      <c r="I413" s="98">
        <v>1468068</v>
      </c>
      <c r="J413" s="98">
        <v>531250</v>
      </c>
      <c r="L413" s="109">
        <v>0.22925200000000001</v>
      </c>
      <c r="M413" s="106">
        <v>318039.74430000002</v>
      </c>
      <c r="N413" s="106">
        <v>5497707.9672999997</v>
      </c>
      <c r="O413" s="106">
        <v>1468068</v>
      </c>
      <c r="P413" s="106">
        <v>531250</v>
      </c>
    </row>
    <row r="414" spans="1:18" ht="12.95" customHeight="1" x14ac:dyDescent="0.2">
      <c r="A414" s="98" t="s">
        <v>417</v>
      </c>
      <c r="B414" s="84" t="s">
        <v>763</v>
      </c>
      <c r="C414" s="98" t="s">
        <v>617</v>
      </c>
      <c r="D414" s="98" t="str">
        <f t="shared" si="2"/>
        <v>049-1</v>
      </c>
      <c r="E414" s="98">
        <v>11</v>
      </c>
      <c r="F414" s="99">
        <v>318733.3602</v>
      </c>
      <c r="G414" s="99">
        <v>5496814.0224000001</v>
      </c>
      <c r="H414" s="86"/>
      <c r="I414" s="98">
        <v>1468868</v>
      </c>
      <c r="J414" s="98">
        <v>530450</v>
      </c>
      <c r="L414" s="109">
        <v>0.24378</v>
      </c>
      <c r="M414" s="106">
        <v>318733.3602</v>
      </c>
      <c r="N414" s="106">
        <v>5496814.0224000001</v>
      </c>
      <c r="O414" s="106">
        <v>1468868</v>
      </c>
      <c r="P414" s="106">
        <v>530450</v>
      </c>
    </row>
    <row r="415" spans="1:18" ht="12.95" customHeight="1" x14ac:dyDescent="0.2">
      <c r="A415" s="98" t="s">
        <v>417</v>
      </c>
      <c r="B415" s="84" t="s">
        <v>763</v>
      </c>
      <c r="C415" s="98" t="s">
        <v>618</v>
      </c>
      <c r="D415" s="98" t="str">
        <f t="shared" si="2"/>
        <v>049-1</v>
      </c>
      <c r="E415" s="98">
        <v>11</v>
      </c>
      <c r="F415" s="99">
        <v>318833.11680000002</v>
      </c>
      <c r="G415" s="99">
        <v>5497608.1672</v>
      </c>
      <c r="H415" s="86"/>
      <c r="I415" s="98">
        <v>1468868</v>
      </c>
      <c r="J415" s="98">
        <v>531250</v>
      </c>
      <c r="L415" s="109">
        <v>0.25743300000000002</v>
      </c>
      <c r="M415" s="106">
        <v>318833.11680000002</v>
      </c>
      <c r="N415" s="106">
        <v>5497608.1672</v>
      </c>
      <c r="O415" s="106">
        <v>1468868</v>
      </c>
      <c r="P415" s="106">
        <v>531250</v>
      </c>
    </row>
    <row r="416" spans="1:18" ht="12.95" customHeight="1" x14ac:dyDescent="0.2">
      <c r="A416" s="98" t="s">
        <v>592</v>
      </c>
      <c r="B416" s="84" t="s">
        <v>763</v>
      </c>
      <c r="C416" s="98" t="s">
        <v>593</v>
      </c>
      <c r="D416" s="98" t="str">
        <f t="shared" si="2"/>
        <v>051-1</v>
      </c>
      <c r="E416" s="98">
        <v>10</v>
      </c>
      <c r="F416" s="99">
        <v>678231.70200000005</v>
      </c>
      <c r="G416" s="99">
        <v>5472528.9557999996</v>
      </c>
      <c r="H416" s="86" t="s">
        <v>882</v>
      </c>
      <c r="I416" s="98">
        <v>1396068</v>
      </c>
      <c r="J416" s="98">
        <v>500050</v>
      </c>
      <c r="L416" s="109">
        <v>6.9400000000000006E-4</v>
      </c>
      <c r="M416" s="86" t="s">
        <v>882</v>
      </c>
      <c r="N416" s="86" t="s">
        <v>882</v>
      </c>
      <c r="O416" s="86" t="s">
        <v>882</v>
      </c>
      <c r="P416" s="86" t="s">
        <v>882</v>
      </c>
    </row>
    <row r="417" spans="1:18" ht="12.95" customHeight="1" x14ac:dyDescent="0.2">
      <c r="A417" s="98" t="s">
        <v>592</v>
      </c>
      <c r="B417" s="84" t="s">
        <v>763</v>
      </c>
      <c r="C417" s="98" t="s">
        <v>594</v>
      </c>
      <c r="D417" s="98" t="str">
        <f t="shared" si="2"/>
        <v>051-1</v>
      </c>
      <c r="E417" s="98">
        <v>10</v>
      </c>
      <c r="F417" s="99">
        <v>678267.24230000004</v>
      </c>
      <c r="G417" s="99">
        <v>5473328.7649999997</v>
      </c>
      <c r="H417" s="86" t="s">
        <v>882</v>
      </c>
      <c r="I417" s="98">
        <v>1396068</v>
      </c>
      <c r="J417" s="98">
        <v>500850</v>
      </c>
      <c r="L417" s="109">
        <v>7.3075000000000001E-2</v>
      </c>
      <c r="M417" s="86" t="s">
        <v>882</v>
      </c>
      <c r="N417" s="86" t="s">
        <v>882</v>
      </c>
      <c r="O417" s="86" t="s">
        <v>882</v>
      </c>
      <c r="P417" s="86" t="s">
        <v>882</v>
      </c>
    </row>
    <row r="418" spans="1:18" ht="12.95" customHeight="1" x14ac:dyDescent="0.2">
      <c r="A418" s="98" t="s">
        <v>592</v>
      </c>
      <c r="B418" s="84" t="s">
        <v>763</v>
      </c>
      <c r="C418" s="98" t="s">
        <v>595</v>
      </c>
      <c r="D418" s="98" t="str">
        <f t="shared" si="2"/>
        <v>051-1</v>
      </c>
      <c r="E418" s="98">
        <v>10</v>
      </c>
      <c r="F418" s="99">
        <v>679065.83719999995</v>
      </c>
      <c r="G418" s="99">
        <v>5473293.0877999999</v>
      </c>
      <c r="H418" s="86" t="s">
        <v>882</v>
      </c>
      <c r="I418" s="98">
        <v>1396868</v>
      </c>
      <c r="J418" s="98">
        <v>500850</v>
      </c>
      <c r="L418" s="109">
        <v>6.615E-2</v>
      </c>
      <c r="M418" s="86" t="s">
        <v>882</v>
      </c>
      <c r="N418" s="86" t="s">
        <v>882</v>
      </c>
      <c r="O418" s="86" t="s">
        <v>882</v>
      </c>
      <c r="P418" s="86" t="s">
        <v>882</v>
      </c>
      <c r="R418" s="153"/>
    </row>
    <row r="419" spans="1:18" ht="12.95" customHeight="1" x14ac:dyDescent="0.2">
      <c r="A419" s="98" t="s">
        <v>592</v>
      </c>
      <c r="B419" s="84" t="s">
        <v>763</v>
      </c>
      <c r="C419" s="98" t="s">
        <v>611</v>
      </c>
      <c r="D419" s="98" t="str">
        <f t="shared" si="2"/>
        <v>052-1</v>
      </c>
      <c r="E419" s="98">
        <v>10</v>
      </c>
      <c r="F419" s="99">
        <v>677131.75710000005</v>
      </c>
      <c r="G419" s="99">
        <v>5483796.8786000004</v>
      </c>
      <c r="H419" s="86"/>
      <c r="I419" s="98">
        <v>1394468</v>
      </c>
      <c r="J419" s="98">
        <v>511250</v>
      </c>
      <c r="L419" s="109">
        <v>6.3365000000000005E-2</v>
      </c>
      <c r="M419" s="106">
        <v>677131.75710000005</v>
      </c>
      <c r="N419" s="106">
        <v>5483796.8786000004</v>
      </c>
      <c r="O419" s="106">
        <v>1394468</v>
      </c>
      <c r="P419" s="106">
        <v>511250</v>
      </c>
    </row>
    <row r="420" spans="1:18" ht="12.95" customHeight="1" x14ac:dyDescent="0.2">
      <c r="A420" s="98" t="s">
        <v>592</v>
      </c>
      <c r="B420" s="84" t="s">
        <v>763</v>
      </c>
      <c r="C420" s="98" t="s">
        <v>612</v>
      </c>
      <c r="D420" s="98" t="str">
        <f t="shared" si="2"/>
        <v>052-1</v>
      </c>
      <c r="E420" s="98">
        <v>10</v>
      </c>
      <c r="F420" s="99">
        <v>677167.26269999996</v>
      </c>
      <c r="G420" s="99">
        <v>5484596.5809000004</v>
      </c>
      <c r="H420" s="86"/>
      <c r="I420" s="98">
        <v>1394468</v>
      </c>
      <c r="J420" s="98">
        <v>512050</v>
      </c>
      <c r="L420" s="109">
        <v>8.6713999999999999E-2</v>
      </c>
      <c r="M420" s="80">
        <v>677300.67689999996</v>
      </c>
      <c r="N420" s="80">
        <v>5484654.3559999997</v>
      </c>
      <c r="O420" s="80">
        <v>1394598.8030000001</v>
      </c>
      <c r="P420" s="80">
        <v>512113.62239999999</v>
      </c>
      <c r="Q420" s="80" t="s">
        <v>875</v>
      </c>
      <c r="R420" s="153"/>
    </row>
    <row r="421" spans="1:18" ht="12.95" customHeight="1" x14ac:dyDescent="0.2">
      <c r="A421" s="98" t="s">
        <v>592</v>
      </c>
      <c r="B421" s="84" t="s">
        <v>763</v>
      </c>
      <c r="C421" s="98" t="s">
        <v>613</v>
      </c>
      <c r="D421" s="98" t="str">
        <f t="shared" si="2"/>
        <v>052-1</v>
      </c>
      <c r="E421" s="98">
        <v>10</v>
      </c>
      <c r="F421" s="99">
        <v>677930.44750000001</v>
      </c>
      <c r="G421" s="99">
        <v>5483761.2566999998</v>
      </c>
      <c r="H421" s="86"/>
      <c r="I421" s="98">
        <v>1395268</v>
      </c>
      <c r="J421" s="98">
        <v>511250</v>
      </c>
      <c r="L421" s="109">
        <v>0.138152</v>
      </c>
      <c r="M421" s="80">
        <v>677863.94759999996</v>
      </c>
      <c r="N421" s="80">
        <v>5483766.6770000001</v>
      </c>
      <c r="O421" s="80">
        <v>1395201.2819999999</v>
      </c>
      <c r="P421" s="80">
        <v>511252.4509</v>
      </c>
      <c r="Q421" s="80" t="s">
        <v>876</v>
      </c>
      <c r="R421" s="153"/>
    </row>
    <row r="422" spans="1:18" ht="12.95" customHeight="1" x14ac:dyDescent="0.2">
      <c r="A422" s="98" t="s">
        <v>592</v>
      </c>
      <c r="B422" s="84" t="s">
        <v>763</v>
      </c>
      <c r="C422" s="98" t="s">
        <v>614</v>
      </c>
      <c r="D422" s="98" t="str">
        <f t="shared" si="2"/>
        <v>052-1</v>
      </c>
      <c r="E422" s="98">
        <v>10</v>
      </c>
      <c r="F422" s="99">
        <v>677965.96059999999</v>
      </c>
      <c r="G422" s="99">
        <v>5484560.9620000003</v>
      </c>
      <c r="H422" s="86"/>
      <c r="I422" s="98">
        <v>1395268</v>
      </c>
      <c r="J422" s="98">
        <v>512050</v>
      </c>
      <c r="L422" s="109">
        <v>0.28287699999999999</v>
      </c>
      <c r="M422" s="106">
        <v>677965.96059999999</v>
      </c>
      <c r="N422" s="106">
        <v>5484560.9620000003</v>
      </c>
      <c r="O422" s="106">
        <v>1395268</v>
      </c>
      <c r="P422" s="106">
        <v>512050</v>
      </c>
    </row>
    <row r="423" spans="1:18" ht="12.95" customHeight="1" x14ac:dyDescent="0.2">
      <c r="A423" s="98" t="s">
        <v>592</v>
      </c>
      <c r="B423" s="84" t="s">
        <v>763</v>
      </c>
      <c r="C423" s="98" t="s">
        <v>596</v>
      </c>
      <c r="D423" s="98" t="str">
        <f t="shared" si="2"/>
        <v>053-1</v>
      </c>
      <c r="E423" s="98">
        <v>10</v>
      </c>
      <c r="F423" s="99">
        <v>681532.77150000003</v>
      </c>
      <c r="G423" s="99">
        <v>5474785.6281000003</v>
      </c>
      <c r="H423" s="86"/>
      <c r="I423" s="98">
        <v>1399268</v>
      </c>
      <c r="J423" s="98">
        <v>502450</v>
      </c>
      <c r="L423" s="109">
        <v>0.12809599999999999</v>
      </c>
      <c r="M423" s="106">
        <v>681532.77150000003</v>
      </c>
      <c r="N423" s="106">
        <v>5474785.6281000003</v>
      </c>
      <c r="O423" s="106">
        <v>1399268</v>
      </c>
      <c r="P423" s="106">
        <v>502450</v>
      </c>
    </row>
    <row r="424" spans="1:18" ht="12.95" customHeight="1" x14ac:dyDescent="0.2">
      <c r="A424" s="98" t="s">
        <v>592</v>
      </c>
      <c r="B424" s="84" t="s">
        <v>763</v>
      </c>
      <c r="C424" s="98" t="s">
        <v>597</v>
      </c>
      <c r="D424" s="98" t="str">
        <f t="shared" ref="D424:D490" si="3">LEFT(C424,5)</f>
        <v>053-1</v>
      </c>
      <c r="E424" s="98">
        <v>10</v>
      </c>
      <c r="F424" s="99">
        <v>681568.33840000001</v>
      </c>
      <c r="G424" s="99">
        <v>5475585.4276999999</v>
      </c>
      <c r="H424" s="86"/>
      <c r="I424" s="98">
        <v>1399268</v>
      </c>
      <c r="J424" s="98">
        <v>503250</v>
      </c>
      <c r="L424" s="109">
        <v>0.18479500000000001</v>
      </c>
      <c r="M424" s="106">
        <v>681568.33840000001</v>
      </c>
      <c r="N424" s="106">
        <v>5475585.4276999999</v>
      </c>
      <c r="O424" s="106">
        <v>1399268</v>
      </c>
      <c r="P424" s="106">
        <v>503250</v>
      </c>
    </row>
    <row r="425" spans="1:18" ht="12.95" customHeight="1" x14ac:dyDescent="0.2">
      <c r="A425" s="98" t="s">
        <v>592</v>
      </c>
      <c r="B425" s="84" t="s">
        <v>763</v>
      </c>
      <c r="C425" s="98" t="s">
        <v>598</v>
      </c>
      <c r="D425" s="98" t="str">
        <f t="shared" si="3"/>
        <v>053-1</v>
      </c>
      <c r="E425" s="98">
        <v>10</v>
      </c>
      <c r="F425" s="99">
        <v>682331.38939999999</v>
      </c>
      <c r="G425" s="99">
        <v>5474749.9243999999</v>
      </c>
      <c r="H425" s="86"/>
      <c r="I425" s="98">
        <v>1400068</v>
      </c>
      <c r="J425" s="98">
        <v>502450</v>
      </c>
      <c r="L425" s="109">
        <v>0.122807</v>
      </c>
      <c r="M425" s="106">
        <v>682331.38939999999</v>
      </c>
      <c r="N425" s="106">
        <v>5474749.9243999999</v>
      </c>
      <c r="O425" s="106">
        <v>1400068</v>
      </c>
      <c r="P425" s="106">
        <v>502450</v>
      </c>
    </row>
    <row r="426" spans="1:18" ht="12.95" customHeight="1" x14ac:dyDescent="0.2">
      <c r="A426" s="98" t="s">
        <v>592</v>
      </c>
      <c r="B426" s="84" t="s">
        <v>763</v>
      </c>
      <c r="C426" s="98" t="s">
        <v>599</v>
      </c>
      <c r="D426" s="98" t="str">
        <f t="shared" si="3"/>
        <v>053-1</v>
      </c>
      <c r="E426" s="98">
        <v>10</v>
      </c>
      <c r="F426" s="99">
        <v>682366.96400000004</v>
      </c>
      <c r="G426" s="99">
        <v>5475549.727</v>
      </c>
      <c r="H426" s="86"/>
      <c r="I426" s="98">
        <v>1400068</v>
      </c>
      <c r="J426" s="98">
        <v>503250</v>
      </c>
      <c r="L426" s="109">
        <v>0.106276</v>
      </c>
      <c r="M426" s="106">
        <v>682366.96400000004</v>
      </c>
      <c r="N426" s="106">
        <v>5475549.727</v>
      </c>
      <c r="O426" s="106">
        <v>1400068</v>
      </c>
      <c r="P426" s="106">
        <v>503250</v>
      </c>
    </row>
    <row r="427" spans="1:18" ht="12.95" customHeight="1" x14ac:dyDescent="0.2">
      <c r="A427" s="98" t="s">
        <v>592</v>
      </c>
      <c r="B427" s="84" t="s">
        <v>763</v>
      </c>
      <c r="C427" s="98" t="s">
        <v>604</v>
      </c>
      <c r="D427" s="98" t="str">
        <f t="shared" si="3"/>
        <v>054-1</v>
      </c>
      <c r="E427" s="98">
        <v>10</v>
      </c>
      <c r="F427" s="99">
        <v>683272.32960000006</v>
      </c>
      <c r="G427" s="99">
        <v>5477913.3919000002</v>
      </c>
      <c r="H427" s="86"/>
      <c r="I427" s="98">
        <v>1400868</v>
      </c>
      <c r="J427" s="98">
        <v>505650</v>
      </c>
      <c r="L427" s="109">
        <v>0.30180499999999999</v>
      </c>
      <c r="M427" s="80">
        <v>683297.5061</v>
      </c>
      <c r="N427" s="80">
        <v>5477932.5870000003</v>
      </c>
      <c r="O427" s="80">
        <v>1400892.3149999999</v>
      </c>
      <c r="P427" s="80">
        <v>505670.2867</v>
      </c>
      <c r="Q427" s="80" t="s">
        <v>877</v>
      </c>
      <c r="R427" s="153"/>
    </row>
    <row r="428" spans="1:18" ht="12.95" customHeight="1" x14ac:dyDescent="0.2">
      <c r="A428" s="98" t="s">
        <v>592</v>
      </c>
      <c r="B428" s="84" t="s">
        <v>763</v>
      </c>
      <c r="C428" s="98" t="s">
        <v>605</v>
      </c>
      <c r="D428" s="98" t="str">
        <f t="shared" si="3"/>
        <v>054-1</v>
      </c>
      <c r="E428" s="98">
        <v>10</v>
      </c>
      <c r="F428" s="99">
        <v>683307.90610000002</v>
      </c>
      <c r="G428" s="99">
        <v>5478713.1688000001</v>
      </c>
      <c r="H428" s="86"/>
      <c r="I428" s="98">
        <v>1400868</v>
      </c>
      <c r="J428" s="98">
        <v>506450</v>
      </c>
      <c r="L428" s="109">
        <v>0.16746099999999997</v>
      </c>
      <c r="M428" s="106">
        <v>683307.90610000002</v>
      </c>
      <c r="N428" s="106">
        <v>5478713.1688000001</v>
      </c>
      <c r="O428" s="106">
        <v>1400868</v>
      </c>
      <c r="P428" s="106">
        <v>506450</v>
      </c>
    </row>
    <row r="429" spans="1:18" ht="12.95" customHeight="1" x14ac:dyDescent="0.2">
      <c r="A429" s="98" t="s">
        <v>592</v>
      </c>
      <c r="B429" s="84" t="s">
        <v>763</v>
      </c>
      <c r="C429" s="98" t="s">
        <v>606</v>
      </c>
      <c r="D429" s="98" t="str">
        <f t="shared" si="3"/>
        <v>054-1</v>
      </c>
      <c r="E429" s="98">
        <v>10</v>
      </c>
      <c r="F429" s="99">
        <v>684070.98219999997</v>
      </c>
      <c r="G429" s="99">
        <v>5477877.6842</v>
      </c>
      <c r="H429" s="86"/>
      <c r="I429" s="98">
        <v>1401668</v>
      </c>
      <c r="J429" s="98">
        <v>505650</v>
      </c>
      <c r="L429" s="109">
        <v>0.13176299999999999</v>
      </c>
      <c r="M429" s="106">
        <v>684070.98219999997</v>
      </c>
      <c r="N429" s="106">
        <v>5477877.6842</v>
      </c>
      <c r="O429" s="106">
        <v>1401668</v>
      </c>
      <c r="P429" s="106">
        <v>505650</v>
      </c>
    </row>
    <row r="430" spans="1:18" ht="12.95" customHeight="1" x14ac:dyDescent="0.2">
      <c r="A430" s="98" t="s">
        <v>592</v>
      </c>
      <c r="B430" s="84" t="s">
        <v>763</v>
      </c>
      <c r="C430" s="98" t="s">
        <v>607</v>
      </c>
      <c r="D430" s="98" t="str">
        <f t="shared" si="3"/>
        <v>054-1</v>
      </c>
      <c r="E430" s="98">
        <v>10</v>
      </c>
      <c r="F430" s="99">
        <v>684106.56629999995</v>
      </c>
      <c r="G430" s="99">
        <v>5478677.4641000004</v>
      </c>
      <c r="H430" s="86"/>
      <c r="I430" s="98">
        <v>1401668</v>
      </c>
      <c r="J430" s="98">
        <v>506450</v>
      </c>
      <c r="L430" s="109">
        <v>0.25988700000000003</v>
      </c>
      <c r="M430" s="106">
        <v>684106.56629999995</v>
      </c>
      <c r="N430" s="106">
        <v>5478677.4641000004</v>
      </c>
      <c r="O430" s="106">
        <v>1401668</v>
      </c>
      <c r="P430" s="106">
        <v>506450</v>
      </c>
    </row>
    <row r="431" spans="1:18" ht="12.95" customHeight="1" x14ac:dyDescent="0.2">
      <c r="A431" s="98" t="s">
        <v>619</v>
      </c>
      <c r="B431" s="84" t="s">
        <v>763</v>
      </c>
      <c r="C431" s="98" t="s">
        <v>620</v>
      </c>
      <c r="D431" s="98" t="str">
        <f t="shared" si="3"/>
        <v>055-1</v>
      </c>
      <c r="E431" s="98">
        <v>10</v>
      </c>
      <c r="F431" s="99">
        <v>663087.94880000001</v>
      </c>
      <c r="G431" s="99">
        <v>5510057.4128999999</v>
      </c>
      <c r="H431" s="86"/>
      <c r="I431" s="98">
        <v>1379268</v>
      </c>
      <c r="J431" s="98">
        <v>536850</v>
      </c>
      <c r="L431" s="109">
        <v>0.30121300000000001</v>
      </c>
      <c r="M431" s="106">
        <v>663087.94880000001</v>
      </c>
      <c r="N431" s="106">
        <v>5510057.4128999999</v>
      </c>
      <c r="O431" s="106">
        <v>1379268</v>
      </c>
      <c r="P431" s="106">
        <v>536850</v>
      </c>
    </row>
    <row r="432" spans="1:18" ht="12.95" customHeight="1" x14ac:dyDescent="0.2">
      <c r="A432" s="98" t="s">
        <v>619</v>
      </c>
      <c r="B432" s="84" t="s">
        <v>763</v>
      </c>
      <c r="C432" s="98" t="s">
        <v>621</v>
      </c>
      <c r="D432" s="98" t="str">
        <f t="shared" si="3"/>
        <v>055-1</v>
      </c>
      <c r="E432" s="98">
        <v>10</v>
      </c>
      <c r="F432" s="99">
        <v>663123.27049999998</v>
      </c>
      <c r="G432" s="99">
        <v>5510856.8367999997</v>
      </c>
      <c r="H432" s="86"/>
      <c r="I432" s="98">
        <v>1379268</v>
      </c>
      <c r="J432" s="98">
        <v>537650</v>
      </c>
      <c r="L432" s="109">
        <v>0.32677</v>
      </c>
      <c r="M432" s="106">
        <v>663123.27049999998</v>
      </c>
      <c r="N432" s="106">
        <v>5510856.8367999997</v>
      </c>
      <c r="O432" s="106">
        <v>1379268</v>
      </c>
      <c r="P432" s="106">
        <v>537650</v>
      </c>
    </row>
    <row r="433" spans="1:18" ht="12.95" customHeight="1" x14ac:dyDescent="0.2">
      <c r="A433" s="98" t="s">
        <v>619</v>
      </c>
      <c r="B433" s="84" t="s">
        <v>763</v>
      </c>
      <c r="C433" s="98" t="s">
        <v>622</v>
      </c>
      <c r="D433" s="98" t="str">
        <f t="shared" si="3"/>
        <v>055-1</v>
      </c>
      <c r="E433" s="98">
        <v>10</v>
      </c>
      <c r="F433" s="99">
        <v>663886.84219999996</v>
      </c>
      <c r="G433" s="99">
        <v>5510022.0307</v>
      </c>
      <c r="H433" s="86"/>
      <c r="I433" s="98">
        <v>1380068</v>
      </c>
      <c r="J433" s="98">
        <v>536850</v>
      </c>
      <c r="L433" s="109">
        <v>0.32287700000000003</v>
      </c>
      <c r="M433" s="106">
        <v>663886.84219999996</v>
      </c>
      <c r="N433" s="106">
        <v>5510022.0307</v>
      </c>
      <c r="O433" s="106">
        <v>1380068</v>
      </c>
      <c r="P433" s="106">
        <v>536850</v>
      </c>
    </row>
    <row r="434" spans="1:18" ht="12.95" customHeight="1" x14ac:dyDescent="0.2">
      <c r="A434" s="98" t="s">
        <v>619</v>
      </c>
      <c r="B434" s="84" t="s">
        <v>763</v>
      </c>
      <c r="C434" s="98" t="s">
        <v>623</v>
      </c>
      <c r="D434" s="98" t="str">
        <f t="shared" si="3"/>
        <v>055-1</v>
      </c>
      <c r="E434" s="98">
        <v>10</v>
      </c>
      <c r="F434" s="99">
        <v>663922.17110000004</v>
      </c>
      <c r="G434" s="99">
        <v>5510821.4573999997</v>
      </c>
      <c r="H434" s="86"/>
      <c r="I434" s="98">
        <v>1380068</v>
      </c>
      <c r="J434" s="98">
        <v>537650</v>
      </c>
      <c r="L434" s="109">
        <v>0.29441500000000004</v>
      </c>
      <c r="M434" s="106">
        <v>663922.17110000004</v>
      </c>
      <c r="N434" s="106">
        <v>5510821.4573999997</v>
      </c>
      <c r="O434" s="106">
        <v>1380068</v>
      </c>
      <c r="P434" s="106">
        <v>537650</v>
      </c>
    </row>
    <row r="435" spans="1:18" ht="12.95" customHeight="1" x14ac:dyDescent="0.2">
      <c r="A435" s="98" t="s">
        <v>619</v>
      </c>
      <c r="B435" s="84" t="s">
        <v>763</v>
      </c>
      <c r="C435" s="98" t="s">
        <v>624</v>
      </c>
      <c r="D435" s="98" t="str">
        <f t="shared" si="3"/>
        <v>056-1</v>
      </c>
      <c r="E435" s="98">
        <v>10</v>
      </c>
      <c r="F435" s="99">
        <v>664028.15009999997</v>
      </c>
      <c r="G435" s="99">
        <v>5513219.6964999996</v>
      </c>
      <c r="H435" s="86"/>
      <c r="I435" s="98">
        <v>1380068</v>
      </c>
      <c r="J435" s="98">
        <v>540050</v>
      </c>
      <c r="L435" s="109">
        <v>7.9224000000000003E-2</v>
      </c>
      <c r="M435" s="106">
        <v>664028.15009999997</v>
      </c>
      <c r="N435" s="106">
        <v>5513219.6964999996</v>
      </c>
      <c r="O435" s="106">
        <v>1380068</v>
      </c>
      <c r="P435" s="106">
        <v>540050</v>
      </c>
    </row>
    <row r="436" spans="1:18" ht="12.95" customHeight="1" x14ac:dyDescent="0.2">
      <c r="A436" s="98" t="s">
        <v>619</v>
      </c>
      <c r="B436" s="84" t="s">
        <v>763</v>
      </c>
      <c r="C436" s="98" t="s">
        <v>625</v>
      </c>
      <c r="D436" s="98" t="str">
        <f t="shared" si="3"/>
        <v>056-1</v>
      </c>
      <c r="E436" s="98">
        <v>10</v>
      </c>
      <c r="F436" s="99">
        <v>664063.47380000004</v>
      </c>
      <c r="G436" s="99">
        <v>5514019.0959000001</v>
      </c>
      <c r="H436" s="86"/>
      <c r="I436" s="98">
        <v>1380068</v>
      </c>
      <c r="J436" s="98">
        <v>540850</v>
      </c>
      <c r="L436" s="109">
        <v>0.19046500000000002</v>
      </c>
      <c r="M436" s="106">
        <v>664063.47380000004</v>
      </c>
      <c r="N436" s="106">
        <v>5514019.0959000001</v>
      </c>
      <c r="O436" s="106">
        <v>1380068</v>
      </c>
      <c r="P436" s="106">
        <v>540850</v>
      </c>
    </row>
    <row r="437" spans="1:18" ht="12.95" customHeight="1" x14ac:dyDescent="0.2">
      <c r="A437" s="98" t="s">
        <v>619</v>
      </c>
      <c r="B437" s="84" t="s">
        <v>763</v>
      </c>
      <c r="C437" s="98" t="s">
        <v>626</v>
      </c>
      <c r="D437" s="98" t="str">
        <f t="shared" si="3"/>
        <v>056-1</v>
      </c>
      <c r="E437" s="98">
        <v>10</v>
      </c>
      <c r="F437" s="99">
        <v>664827.07420000003</v>
      </c>
      <c r="G437" s="99">
        <v>5513184.3179000001</v>
      </c>
      <c r="H437" s="86"/>
      <c r="I437" s="98">
        <v>1380868</v>
      </c>
      <c r="J437" s="98">
        <v>540050</v>
      </c>
      <c r="L437" s="109">
        <v>5.9450000000000003E-2</v>
      </c>
      <c r="M437" s="106">
        <v>664827.07420000003</v>
      </c>
      <c r="N437" s="106">
        <v>5513184.3179000001</v>
      </c>
      <c r="O437" s="106">
        <v>1380868</v>
      </c>
      <c r="P437" s="106">
        <v>540050</v>
      </c>
    </row>
    <row r="438" spans="1:18" ht="12.95" customHeight="1" x14ac:dyDescent="0.2">
      <c r="A438" s="98" t="s">
        <v>619</v>
      </c>
      <c r="B438" s="84" t="s">
        <v>763</v>
      </c>
      <c r="C438" s="98" t="s">
        <v>627</v>
      </c>
      <c r="D438" s="98" t="str">
        <f t="shared" si="3"/>
        <v>056-1</v>
      </c>
      <c r="E438" s="98">
        <v>10</v>
      </c>
      <c r="F438" s="99">
        <v>664862.40509999997</v>
      </c>
      <c r="G438" s="99">
        <v>5513983.7199999997</v>
      </c>
      <c r="H438" s="86"/>
      <c r="I438" s="98">
        <v>1380868</v>
      </c>
      <c r="J438" s="98">
        <v>540850</v>
      </c>
      <c r="L438" s="109">
        <v>0.13575499999999999</v>
      </c>
      <c r="M438" s="106">
        <v>664862.40509999997</v>
      </c>
      <c r="N438" s="106">
        <v>5513983.7199999997</v>
      </c>
      <c r="O438" s="106">
        <v>1380868</v>
      </c>
      <c r="P438" s="106">
        <v>540850</v>
      </c>
    </row>
    <row r="439" spans="1:18" ht="12.95" customHeight="1" x14ac:dyDescent="0.2">
      <c r="A439" s="98" t="s">
        <v>619</v>
      </c>
      <c r="B439" s="84" t="s">
        <v>763</v>
      </c>
      <c r="C439" s="98" t="s">
        <v>628</v>
      </c>
      <c r="D439" s="98" t="str">
        <f t="shared" si="3"/>
        <v>057-1</v>
      </c>
      <c r="E439" s="98">
        <v>10</v>
      </c>
      <c r="F439" s="99">
        <v>670419.59210000001</v>
      </c>
      <c r="G439" s="99">
        <v>5512936.4582000002</v>
      </c>
      <c r="H439" s="86"/>
      <c r="I439" s="98">
        <v>1386468</v>
      </c>
      <c r="J439" s="98">
        <v>540050</v>
      </c>
      <c r="L439" s="109">
        <v>0.03</v>
      </c>
      <c r="M439" s="106">
        <v>670419.59210000001</v>
      </c>
      <c r="N439" s="106">
        <v>5512936.4582000002</v>
      </c>
      <c r="O439" s="106">
        <v>1386468</v>
      </c>
      <c r="P439" s="106">
        <v>540050</v>
      </c>
    </row>
    <row r="440" spans="1:18" ht="12.95" customHeight="1" x14ac:dyDescent="0.2">
      <c r="A440" s="98" t="s">
        <v>619</v>
      </c>
      <c r="B440" s="84" t="s">
        <v>763</v>
      </c>
      <c r="C440" s="98" t="s">
        <v>629</v>
      </c>
      <c r="D440" s="98" t="str">
        <f t="shared" si="3"/>
        <v>057-1</v>
      </c>
      <c r="E440" s="98">
        <v>10</v>
      </c>
      <c r="F440" s="99">
        <v>670454.97360000003</v>
      </c>
      <c r="G440" s="99">
        <v>5513735.8800999997</v>
      </c>
      <c r="H440" s="86"/>
      <c r="I440" s="98">
        <v>1386468</v>
      </c>
      <c r="J440" s="98">
        <v>540850</v>
      </c>
      <c r="L440" s="109">
        <v>0.17630500000000002</v>
      </c>
      <c r="M440" s="106">
        <v>670454.97360000003</v>
      </c>
      <c r="N440" s="106">
        <v>5513735.8800999997</v>
      </c>
      <c r="O440" s="106">
        <v>1386468</v>
      </c>
      <c r="P440" s="106">
        <v>540850</v>
      </c>
    </row>
    <row r="441" spans="1:18" ht="12.95" customHeight="1" x14ac:dyDescent="0.2">
      <c r="A441" s="98" t="s">
        <v>619</v>
      </c>
      <c r="B441" s="84" t="s">
        <v>763</v>
      </c>
      <c r="C441" s="98" t="s">
        <v>630</v>
      </c>
      <c r="D441" s="98" t="str">
        <f t="shared" si="3"/>
        <v>057-1</v>
      </c>
      <c r="E441" s="98">
        <v>10</v>
      </c>
      <c r="F441" s="99">
        <v>671218.53049999999</v>
      </c>
      <c r="G441" s="99">
        <v>5512901.0197000001</v>
      </c>
      <c r="H441" s="86"/>
      <c r="I441" s="98">
        <v>1387268</v>
      </c>
      <c r="J441" s="98">
        <v>540050</v>
      </c>
      <c r="L441" s="109">
        <v>0.207786</v>
      </c>
      <c r="M441" s="67">
        <v>671325</v>
      </c>
      <c r="N441" s="67">
        <v>5512927</v>
      </c>
      <c r="O441" s="67">
        <v>1387373.2520000001</v>
      </c>
      <c r="P441" s="67">
        <v>540080.66599999997</v>
      </c>
      <c r="Q441" s="80" t="s">
        <v>944</v>
      </c>
    </row>
    <row r="442" spans="1:18" ht="12.95" customHeight="1" x14ac:dyDescent="0.2">
      <c r="A442" s="98" t="s">
        <v>619</v>
      </c>
      <c r="B442" s="84" t="s">
        <v>763</v>
      </c>
      <c r="C442" s="98" t="s">
        <v>631</v>
      </c>
      <c r="D442" s="98" t="str">
        <f t="shared" si="3"/>
        <v>057-1</v>
      </c>
      <c r="E442" s="98">
        <v>10</v>
      </c>
      <c r="F442" s="99">
        <v>671253.9192</v>
      </c>
      <c r="G442" s="99">
        <v>5513700.4445000002</v>
      </c>
      <c r="H442" s="86"/>
      <c r="I442" s="98">
        <v>1387268</v>
      </c>
      <c r="J442" s="98">
        <v>540850</v>
      </c>
      <c r="L442" s="109">
        <v>0.12468299999999999</v>
      </c>
      <c r="M442" s="106">
        <v>671253.9192</v>
      </c>
      <c r="N442" s="106">
        <v>5513700.4445000002</v>
      </c>
      <c r="O442" s="106">
        <v>1387268</v>
      </c>
      <c r="P442" s="106">
        <v>540850</v>
      </c>
    </row>
    <row r="443" spans="1:18" ht="12.95" customHeight="1" x14ac:dyDescent="0.2">
      <c r="A443" s="98" t="s">
        <v>619</v>
      </c>
      <c r="B443" s="84" t="s">
        <v>763</v>
      </c>
      <c r="C443" s="98" t="s">
        <v>632</v>
      </c>
      <c r="D443" s="98" t="str">
        <f t="shared" si="3"/>
        <v>058-1</v>
      </c>
      <c r="E443" s="98">
        <v>10</v>
      </c>
      <c r="F443" s="99">
        <v>664098.79619999998</v>
      </c>
      <c r="G443" s="99">
        <v>5514818.4884000001</v>
      </c>
      <c r="H443" s="86"/>
      <c r="I443" s="98">
        <v>1380068</v>
      </c>
      <c r="J443" s="98">
        <v>541650</v>
      </c>
      <c r="L443" s="109">
        <v>9.3455999999999997E-2</v>
      </c>
      <c r="M443" s="106">
        <v>664098.79619999998</v>
      </c>
      <c r="N443" s="106">
        <v>5514818.4884000001</v>
      </c>
      <c r="O443" s="106">
        <v>1380068</v>
      </c>
      <c r="P443" s="106">
        <v>541650</v>
      </c>
    </row>
    <row r="444" spans="1:18" ht="12.95" customHeight="1" x14ac:dyDescent="0.2">
      <c r="A444" s="98" t="s">
        <v>619</v>
      </c>
      <c r="B444" s="84" t="s">
        <v>763</v>
      </c>
      <c r="C444" s="98" t="s">
        <v>633</v>
      </c>
      <c r="D444" s="98" t="str">
        <f t="shared" si="3"/>
        <v>058-1</v>
      </c>
      <c r="E444" s="98">
        <v>10</v>
      </c>
      <c r="F444" s="99">
        <v>664134.11730000004</v>
      </c>
      <c r="G444" s="99">
        <v>5515617.8742000004</v>
      </c>
      <c r="H444" s="86"/>
      <c r="I444" s="98">
        <v>1380068</v>
      </c>
      <c r="J444" s="98">
        <v>542450</v>
      </c>
      <c r="L444" s="109">
        <v>6.9817000000000004E-2</v>
      </c>
      <c r="M444" s="106">
        <v>664134.11730000004</v>
      </c>
      <c r="N444" s="106">
        <v>5515617.8742000004</v>
      </c>
      <c r="O444" s="106">
        <v>1380068</v>
      </c>
      <c r="P444" s="106">
        <v>542450</v>
      </c>
    </row>
    <row r="445" spans="1:18" ht="12.95" customHeight="1" x14ac:dyDescent="0.2">
      <c r="A445" s="98" t="s">
        <v>619</v>
      </c>
      <c r="B445" s="84" t="s">
        <v>763</v>
      </c>
      <c r="C445" s="98" t="s">
        <v>634</v>
      </c>
      <c r="D445" s="98" t="str">
        <f t="shared" si="3"/>
        <v>058-1</v>
      </c>
      <c r="E445" s="98">
        <v>10</v>
      </c>
      <c r="F445" s="99">
        <v>664897.73470000003</v>
      </c>
      <c r="G445" s="99">
        <v>5514783.1153999995</v>
      </c>
      <c r="H445" s="86"/>
      <c r="I445" s="98">
        <v>1380868</v>
      </c>
      <c r="J445" s="98">
        <v>541650</v>
      </c>
      <c r="L445" s="109">
        <v>0.21215800000000001</v>
      </c>
      <c r="M445" s="106">
        <v>664897.73470000003</v>
      </c>
      <c r="N445" s="106">
        <v>5514783.1153999995</v>
      </c>
      <c r="O445" s="106">
        <v>1380868</v>
      </c>
      <c r="P445" s="106">
        <v>541650</v>
      </c>
    </row>
    <row r="446" spans="1:18" ht="12.95" customHeight="1" x14ac:dyDescent="0.2">
      <c r="A446" s="98" t="s">
        <v>619</v>
      </c>
      <c r="B446" s="84" t="s">
        <v>763</v>
      </c>
      <c r="C446" s="98" t="s">
        <v>635</v>
      </c>
      <c r="D446" s="98" t="str">
        <f t="shared" si="3"/>
        <v>058-1</v>
      </c>
      <c r="E446" s="98">
        <v>10</v>
      </c>
      <c r="F446" s="99">
        <v>664933.06299999997</v>
      </c>
      <c r="G446" s="99">
        <v>5515582.5038999999</v>
      </c>
      <c r="H446" s="86"/>
      <c r="I446" s="98">
        <v>1380868</v>
      </c>
      <c r="J446" s="98">
        <v>542450</v>
      </c>
      <c r="L446" s="109">
        <v>0.245585</v>
      </c>
      <c r="M446" s="106">
        <v>664933.06299999997</v>
      </c>
      <c r="N446" s="106">
        <v>5515582.5038999999</v>
      </c>
      <c r="O446" s="106">
        <v>1380868</v>
      </c>
      <c r="P446" s="106">
        <v>542450</v>
      </c>
    </row>
    <row r="447" spans="1:18" ht="12.95" customHeight="1" x14ac:dyDescent="0.2">
      <c r="A447" s="98" t="s">
        <v>619</v>
      </c>
      <c r="B447" s="84" t="s">
        <v>763</v>
      </c>
      <c r="C447" s="98" t="s">
        <v>636</v>
      </c>
      <c r="D447" s="98" t="str">
        <f t="shared" si="3"/>
        <v>059-1</v>
      </c>
      <c r="E447" s="98">
        <v>10</v>
      </c>
      <c r="F447" s="99">
        <v>661843.18160000001</v>
      </c>
      <c r="G447" s="99">
        <v>5518122.0322000002</v>
      </c>
      <c r="H447" s="86"/>
      <c r="I447" s="98">
        <v>1377668</v>
      </c>
      <c r="J447" s="98">
        <v>544850</v>
      </c>
      <c r="L447" s="109">
        <v>3.3117000000000001E-2</v>
      </c>
      <c r="M447" s="80">
        <v>662070.17599999998</v>
      </c>
      <c r="N447" s="80">
        <v>5518250.4570000004</v>
      </c>
      <c r="O447" s="80">
        <v>1377889.179</v>
      </c>
      <c r="P447" s="80">
        <v>544988.30660000001</v>
      </c>
      <c r="Q447" s="80" t="s">
        <v>878</v>
      </c>
      <c r="R447" s="153"/>
    </row>
    <row r="448" spans="1:18" ht="12.95" customHeight="1" x14ac:dyDescent="0.2">
      <c r="A448" s="98" t="s">
        <v>619</v>
      </c>
      <c r="B448" s="84" t="s">
        <v>763</v>
      </c>
      <c r="C448" s="98" t="s">
        <v>637</v>
      </c>
      <c r="D448" s="98" t="str">
        <f t="shared" si="3"/>
        <v>059-1</v>
      </c>
      <c r="E448" s="98">
        <v>10</v>
      </c>
      <c r="F448" s="99">
        <v>662642.14359999995</v>
      </c>
      <c r="G448" s="99">
        <v>5518086.6924000001</v>
      </c>
      <c r="H448" s="86"/>
      <c r="I448" s="98">
        <v>1378468</v>
      </c>
      <c r="J448" s="98">
        <v>544850</v>
      </c>
      <c r="L448" s="109">
        <v>0.11654400000000001</v>
      </c>
      <c r="M448" s="106">
        <v>662642.14359999995</v>
      </c>
      <c r="N448" s="106">
        <v>5518086.6924000001</v>
      </c>
      <c r="O448" s="106">
        <v>1378468</v>
      </c>
      <c r="P448" s="106">
        <v>544850</v>
      </c>
    </row>
    <row r="449" spans="1:18" ht="12.95" customHeight="1" x14ac:dyDescent="0.2">
      <c r="A449" s="98" t="s">
        <v>619</v>
      </c>
      <c r="B449" s="84" t="s">
        <v>763</v>
      </c>
      <c r="C449" s="98" t="s">
        <v>638</v>
      </c>
      <c r="D449" s="98" t="str">
        <f t="shared" si="3"/>
        <v>059-1</v>
      </c>
      <c r="E449" s="98">
        <v>10</v>
      </c>
      <c r="F449" s="99">
        <v>663441.10730000003</v>
      </c>
      <c r="G449" s="99">
        <v>5518051.3453000002</v>
      </c>
      <c r="I449" s="98">
        <v>1379268</v>
      </c>
      <c r="J449" s="98">
        <v>544850</v>
      </c>
      <c r="L449" s="109">
        <v>0.284161</v>
      </c>
      <c r="M449" s="106">
        <v>663441.10730000003</v>
      </c>
      <c r="N449" s="106">
        <v>5518051.3453000002</v>
      </c>
      <c r="O449" s="106">
        <v>1379268</v>
      </c>
      <c r="P449" s="106">
        <v>544850</v>
      </c>
    </row>
    <row r="450" spans="1:18" ht="12.95" customHeight="1" x14ac:dyDescent="0.2">
      <c r="A450" s="98" t="s">
        <v>619</v>
      </c>
      <c r="B450" s="84" t="s">
        <v>763</v>
      </c>
      <c r="C450" s="98" t="s">
        <v>639</v>
      </c>
      <c r="D450" s="98" t="str">
        <f t="shared" si="3"/>
        <v>059-1</v>
      </c>
      <c r="E450" s="98">
        <v>10</v>
      </c>
      <c r="F450" s="99">
        <v>663476.41599999997</v>
      </c>
      <c r="G450" s="99">
        <v>5518850.7012</v>
      </c>
      <c r="I450" s="98">
        <v>1379268</v>
      </c>
      <c r="J450" s="98">
        <v>545650</v>
      </c>
      <c r="L450" s="109">
        <v>5.9957999999999997E-2</v>
      </c>
      <c r="M450" s="106">
        <v>663476.41599999997</v>
      </c>
      <c r="N450" s="106">
        <v>5518850.7012</v>
      </c>
      <c r="O450" s="106">
        <v>1379268</v>
      </c>
      <c r="P450" s="106">
        <v>545650</v>
      </c>
      <c r="R450" s="80" t="s">
        <v>1421</v>
      </c>
    </row>
    <row r="451" spans="1:18" ht="12.95" customHeight="1" x14ac:dyDescent="0.2">
      <c r="A451" s="98" t="s">
        <v>619</v>
      </c>
      <c r="B451" s="84" t="s">
        <v>763</v>
      </c>
      <c r="C451" s="98" t="s">
        <v>643</v>
      </c>
      <c r="D451" s="98" t="str">
        <f t="shared" si="3"/>
        <v>062-1</v>
      </c>
      <c r="E451" s="98">
        <v>10</v>
      </c>
      <c r="F451" s="99">
        <v>666085.29209999996</v>
      </c>
      <c r="G451" s="99">
        <v>5523540.6677999999</v>
      </c>
      <c r="I451" s="98">
        <v>1381668</v>
      </c>
      <c r="J451" s="98">
        <v>550450</v>
      </c>
      <c r="L451" s="109">
        <v>0.13561400000000001</v>
      </c>
      <c r="M451" s="106">
        <v>666085.29209999996</v>
      </c>
      <c r="N451" s="106">
        <v>5523540.6677999999</v>
      </c>
      <c r="O451" s="106">
        <v>1381668</v>
      </c>
      <c r="P451" s="106">
        <v>550450</v>
      </c>
    </row>
    <row r="452" spans="1:18" ht="12.95" customHeight="1" x14ac:dyDescent="0.2">
      <c r="A452" s="98" t="s">
        <v>619</v>
      </c>
      <c r="B452" s="84" t="s">
        <v>763</v>
      </c>
      <c r="C452" s="98" t="s">
        <v>644</v>
      </c>
      <c r="D452" s="98" t="str">
        <f t="shared" si="3"/>
        <v>062-1</v>
      </c>
      <c r="E452" s="98">
        <v>10</v>
      </c>
      <c r="F452" s="99">
        <v>666848.98349999997</v>
      </c>
      <c r="G452" s="99">
        <v>5522705.9841</v>
      </c>
      <c r="I452" s="98">
        <v>1382468</v>
      </c>
      <c r="J452" s="98">
        <v>549650</v>
      </c>
      <c r="L452" s="109">
        <v>3.2199999999999999E-2</v>
      </c>
      <c r="M452" s="80">
        <v>666794.26950000005</v>
      </c>
      <c r="N452" s="80">
        <v>5522756.835</v>
      </c>
      <c r="O452" s="80">
        <v>1382411.0789999999</v>
      </c>
      <c r="P452" s="80">
        <v>549698.37540000002</v>
      </c>
      <c r="Q452" s="80" t="s">
        <v>879</v>
      </c>
      <c r="R452" s="153"/>
    </row>
    <row r="453" spans="1:18" ht="12.95" customHeight="1" x14ac:dyDescent="0.2">
      <c r="A453" s="98" t="s">
        <v>619</v>
      </c>
      <c r="B453" s="84" t="s">
        <v>763</v>
      </c>
      <c r="C453" s="98" t="s">
        <v>645</v>
      </c>
      <c r="D453" s="98" t="str">
        <f t="shared" si="3"/>
        <v>062-1</v>
      </c>
      <c r="E453" s="98">
        <v>10</v>
      </c>
      <c r="F453" s="99">
        <v>666884.31279999996</v>
      </c>
      <c r="G453" s="99">
        <v>5523505.3108000001</v>
      </c>
      <c r="I453" s="98">
        <v>1382468</v>
      </c>
      <c r="J453" s="98">
        <v>550450</v>
      </c>
      <c r="L453" s="109">
        <v>0.12589600000000001</v>
      </c>
      <c r="M453" s="106">
        <v>666884.31279999996</v>
      </c>
      <c r="N453" s="106">
        <v>5523505.3108000001</v>
      </c>
      <c r="O453" s="106">
        <v>1382468</v>
      </c>
      <c r="P453" s="106">
        <v>550450</v>
      </c>
    </row>
    <row r="454" spans="1:18" ht="12.95" customHeight="1" x14ac:dyDescent="0.2">
      <c r="A454" s="98" t="s">
        <v>619</v>
      </c>
      <c r="B454" s="84" t="s">
        <v>763</v>
      </c>
      <c r="C454" s="98" t="s">
        <v>640</v>
      </c>
      <c r="D454" s="98" t="str">
        <f t="shared" si="3"/>
        <v>063-1</v>
      </c>
      <c r="E454" s="98">
        <v>10</v>
      </c>
      <c r="F454" s="99">
        <v>664451.94810000004</v>
      </c>
      <c r="G454" s="99">
        <v>5522812.0416999999</v>
      </c>
      <c r="I454" s="98">
        <v>1380068</v>
      </c>
      <c r="J454" s="98">
        <v>549650</v>
      </c>
      <c r="L454" s="109">
        <v>8.6402999999999994E-2</v>
      </c>
      <c r="M454" s="106">
        <v>664451.94810000004</v>
      </c>
      <c r="N454" s="106">
        <v>5522812.0416999999</v>
      </c>
      <c r="O454" s="106">
        <v>1380068</v>
      </c>
      <c r="P454" s="106">
        <v>549650</v>
      </c>
      <c r="R454" s="80" t="s">
        <v>1422</v>
      </c>
    </row>
    <row r="455" spans="1:18" ht="12.95" customHeight="1" x14ac:dyDescent="0.2">
      <c r="A455" s="98" t="s">
        <v>619</v>
      </c>
      <c r="B455" s="84" t="s">
        <v>763</v>
      </c>
      <c r="C455" s="98" t="s">
        <v>641</v>
      </c>
      <c r="D455" s="98" t="str">
        <f t="shared" si="3"/>
        <v>063-1</v>
      </c>
      <c r="E455" s="98">
        <v>10</v>
      </c>
      <c r="F455" s="99">
        <v>664487.25600000005</v>
      </c>
      <c r="G455" s="99">
        <v>5523611.3600000003</v>
      </c>
      <c r="I455" s="98">
        <v>1380068</v>
      </c>
      <c r="J455" s="98">
        <v>550450</v>
      </c>
      <c r="L455" s="109">
        <v>0.14208699999999999</v>
      </c>
      <c r="M455" s="106">
        <v>664487.25600000005</v>
      </c>
      <c r="N455" s="106">
        <v>5523611.3600000003</v>
      </c>
      <c r="O455" s="106">
        <v>1380068</v>
      </c>
      <c r="P455" s="106">
        <v>550450</v>
      </c>
    </row>
    <row r="456" spans="1:18" ht="12.95" customHeight="1" x14ac:dyDescent="0.2">
      <c r="A456" s="98" t="s">
        <v>619</v>
      </c>
      <c r="B456" s="84" t="s">
        <v>763</v>
      </c>
      <c r="C456" s="98" t="s">
        <v>642</v>
      </c>
      <c r="D456" s="98" t="str">
        <f t="shared" si="3"/>
        <v>063-1</v>
      </c>
      <c r="E456" s="98">
        <v>10</v>
      </c>
      <c r="F456" s="99">
        <v>665286.27309999999</v>
      </c>
      <c r="G456" s="99">
        <v>5523576.0175999999</v>
      </c>
      <c r="I456" s="98">
        <v>1380868</v>
      </c>
      <c r="J456" s="98">
        <v>550450</v>
      </c>
      <c r="L456" s="109">
        <v>0.13095899999999999</v>
      </c>
      <c r="M456" s="106">
        <v>665286.27309999999</v>
      </c>
      <c r="N456" s="106">
        <v>5523576.0175999999</v>
      </c>
      <c r="O456" s="106">
        <v>1380868</v>
      </c>
      <c r="P456" s="106">
        <v>550450</v>
      </c>
    </row>
    <row r="457" spans="1:18" ht="12.95" customHeight="1" x14ac:dyDescent="0.2">
      <c r="A457" s="98" t="s">
        <v>619</v>
      </c>
      <c r="B457" s="84" t="s">
        <v>763</v>
      </c>
      <c r="C457" s="98" t="s">
        <v>650</v>
      </c>
      <c r="D457" s="98" t="str">
        <f t="shared" si="3"/>
        <v>064-1</v>
      </c>
      <c r="E457" s="98">
        <v>10</v>
      </c>
      <c r="F457" s="99">
        <v>661467.58290000004</v>
      </c>
      <c r="G457" s="99">
        <v>5527749.0930000003</v>
      </c>
      <c r="I457" s="98">
        <v>1376868</v>
      </c>
      <c r="J457" s="98">
        <v>554450</v>
      </c>
      <c r="L457" s="109">
        <v>2.6488000000000001E-2</v>
      </c>
      <c r="M457" s="106">
        <v>661467.58290000004</v>
      </c>
      <c r="N457" s="106">
        <v>5527749.0930000003</v>
      </c>
      <c r="O457" s="106">
        <v>1376868</v>
      </c>
      <c r="P457" s="106">
        <v>554450</v>
      </c>
    </row>
    <row r="458" spans="1:18" ht="12.95" customHeight="1" x14ac:dyDescent="0.2">
      <c r="A458" s="98" t="s">
        <v>619</v>
      </c>
      <c r="B458" s="84" t="s">
        <v>763</v>
      </c>
      <c r="C458" s="98" t="s">
        <v>651</v>
      </c>
      <c r="D458" s="98" t="str">
        <f t="shared" si="3"/>
        <v>064-1</v>
      </c>
      <c r="E458" s="98">
        <v>10</v>
      </c>
      <c r="F458" s="99">
        <v>661502.85459999996</v>
      </c>
      <c r="G458" s="99">
        <v>5528548.3602999998</v>
      </c>
      <c r="I458" s="98">
        <v>1376868</v>
      </c>
      <c r="J458" s="98">
        <v>555250</v>
      </c>
      <c r="L458" s="109">
        <v>7.3089000000000001E-2</v>
      </c>
      <c r="M458" s="106">
        <v>661502.85459999996</v>
      </c>
      <c r="N458" s="106">
        <v>5528548.3602999998</v>
      </c>
      <c r="O458" s="106">
        <v>1376868</v>
      </c>
      <c r="P458" s="106">
        <v>555250</v>
      </c>
    </row>
    <row r="459" spans="1:18" ht="12.95" customHeight="1" x14ac:dyDescent="0.2">
      <c r="A459" s="98" t="s">
        <v>619</v>
      </c>
      <c r="B459" s="84" t="s">
        <v>763</v>
      </c>
      <c r="C459" s="98" t="s">
        <v>652</v>
      </c>
      <c r="D459" s="98" t="str">
        <f t="shared" si="3"/>
        <v>064-1</v>
      </c>
      <c r="E459" s="98">
        <v>10</v>
      </c>
      <c r="F459" s="99">
        <v>662266.62840000005</v>
      </c>
      <c r="G459" s="99">
        <v>5527713.7933999998</v>
      </c>
      <c r="I459" s="98">
        <v>1377668</v>
      </c>
      <c r="J459" s="98">
        <v>554450</v>
      </c>
      <c r="L459" s="109">
        <v>0.26059199999999999</v>
      </c>
      <c r="M459" s="106">
        <v>662266.62840000005</v>
      </c>
      <c r="N459" s="106">
        <v>5527713.7933999998</v>
      </c>
      <c r="O459" s="106">
        <v>1377668</v>
      </c>
      <c r="P459" s="106">
        <v>554450</v>
      </c>
    </row>
    <row r="460" spans="1:18" ht="12.95" customHeight="1" x14ac:dyDescent="0.2">
      <c r="A460" s="98" t="s">
        <v>619</v>
      </c>
      <c r="B460" s="84" t="s">
        <v>763</v>
      </c>
      <c r="C460" s="98" t="s">
        <v>653</v>
      </c>
      <c r="D460" s="98" t="str">
        <f t="shared" si="3"/>
        <v>064-1</v>
      </c>
      <c r="E460" s="98">
        <v>10</v>
      </c>
      <c r="F460" s="99">
        <v>662301.90720000002</v>
      </c>
      <c r="G460" s="99">
        <v>5528513.0634000003</v>
      </c>
      <c r="I460" s="98">
        <v>1377668</v>
      </c>
      <c r="J460" s="98">
        <v>555250</v>
      </c>
      <c r="L460" s="109">
        <v>5.8604000000000003E-2</v>
      </c>
      <c r="M460" s="106">
        <v>662301.90720000002</v>
      </c>
      <c r="N460" s="106">
        <v>5528513.0634000003</v>
      </c>
      <c r="O460" s="106">
        <v>1377668</v>
      </c>
      <c r="P460" s="106">
        <v>555250</v>
      </c>
    </row>
    <row r="461" spans="1:18" ht="12.95" customHeight="1" x14ac:dyDescent="0.2">
      <c r="A461" s="98" t="s">
        <v>619</v>
      </c>
      <c r="B461" s="84" t="s">
        <v>763</v>
      </c>
      <c r="C461" s="98" t="s">
        <v>646</v>
      </c>
      <c r="D461" s="98" t="str">
        <f t="shared" si="3"/>
        <v>065-1</v>
      </c>
      <c r="E461" s="98">
        <v>10</v>
      </c>
      <c r="F461" s="99">
        <v>667789.33609999996</v>
      </c>
      <c r="G461" s="99">
        <v>5525867.8948999997</v>
      </c>
      <c r="I461" s="98">
        <v>1383268</v>
      </c>
      <c r="J461" s="98">
        <v>552850</v>
      </c>
      <c r="L461" s="109">
        <v>0.105833</v>
      </c>
      <c r="M461" s="106">
        <v>667789.33609999996</v>
      </c>
      <c r="N461" s="106">
        <v>5525867.8948999997</v>
      </c>
      <c r="O461" s="106">
        <v>1383268</v>
      </c>
      <c r="P461" s="106">
        <v>552850</v>
      </c>
    </row>
    <row r="462" spans="1:18" ht="12.95" customHeight="1" x14ac:dyDescent="0.2">
      <c r="A462" s="98" t="s">
        <v>619</v>
      </c>
      <c r="B462" s="84" t="s">
        <v>763</v>
      </c>
      <c r="C462" s="98" t="s">
        <v>647</v>
      </c>
      <c r="D462" s="98" t="str">
        <f t="shared" si="3"/>
        <v>065-1</v>
      </c>
      <c r="E462" s="98">
        <v>10</v>
      </c>
      <c r="F462" s="99">
        <v>667824.66689999995</v>
      </c>
      <c r="G462" s="99">
        <v>5526667.1977000004</v>
      </c>
      <c r="I462" s="98">
        <v>1383268</v>
      </c>
      <c r="J462" s="98">
        <v>553650</v>
      </c>
      <c r="L462" s="109">
        <v>7.9111000000000001E-2</v>
      </c>
      <c r="M462" s="106">
        <v>667824.66689999995</v>
      </c>
      <c r="N462" s="106">
        <v>5526667.1977000004</v>
      </c>
      <c r="O462" s="106">
        <v>1383268</v>
      </c>
      <c r="P462" s="106">
        <v>553650</v>
      </c>
    </row>
    <row r="463" spans="1:18" ht="12.95" customHeight="1" x14ac:dyDescent="0.2">
      <c r="A463" s="98" t="s">
        <v>619</v>
      </c>
      <c r="B463" s="84" t="s">
        <v>763</v>
      </c>
      <c r="C463" s="98" t="s">
        <v>648</v>
      </c>
      <c r="D463" s="98" t="str">
        <f t="shared" si="3"/>
        <v>065-1</v>
      </c>
      <c r="E463" s="98">
        <v>10</v>
      </c>
      <c r="F463" s="99">
        <v>668588.38159999996</v>
      </c>
      <c r="G463" s="99">
        <v>5525832.5318</v>
      </c>
      <c r="I463" s="98">
        <v>1384068</v>
      </c>
      <c r="J463" s="98">
        <v>552850</v>
      </c>
      <c r="L463" s="109">
        <v>0.11716500000000001</v>
      </c>
      <c r="M463" s="106">
        <v>668588.38159999996</v>
      </c>
      <c r="N463" s="106">
        <v>5525832.5318</v>
      </c>
      <c r="O463" s="106">
        <v>1384068</v>
      </c>
      <c r="P463" s="106">
        <v>552850</v>
      </c>
    </row>
    <row r="464" spans="1:18" ht="12.95" customHeight="1" x14ac:dyDescent="0.2">
      <c r="A464" s="98" t="s">
        <v>619</v>
      </c>
      <c r="B464" s="84" t="s">
        <v>763</v>
      </c>
      <c r="C464" s="98" t="s">
        <v>649</v>
      </c>
      <c r="D464" s="98" t="str">
        <f t="shared" si="3"/>
        <v>065-1</v>
      </c>
      <c r="E464" s="98">
        <v>10</v>
      </c>
      <c r="F464" s="99">
        <v>668623.71959999995</v>
      </c>
      <c r="G464" s="99">
        <v>5526631.8373999996</v>
      </c>
      <c r="I464" s="98">
        <v>1384068</v>
      </c>
      <c r="J464" s="98">
        <v>553650</v>
      </c>
      <c r="L464" s="109">
        <v>0.10253899999999999</v>
      </c>
      <c r="M464" s="106">
        <v>668623.71959999995</v>
      </c>
      <c r="N464" s="106">
        <v>5526631.8373999996</v>
      </c>
      <c r="O464" s="106">
        <v>1384068</v>
      </c>
      <c r="P464" s="106">
        <v>553650</v>
      </c>
    </row>
    <row r="465" spans="1:18" ht="12.95" customHeight="1" x14ac:dyDescent="0.2">
      <c r="A465" s="98" t="s">
        <v>619</v>
      </c>
      <c r="B465" s="84" t="s">
        <v>763</v>
      </c>
      <c r="C465" s="98" t="s">
        <v>915</v>
      </c>
      <c r="D465" s="98" t="str">
        <f t="shared" si="3"/>
        <v>066-1</v>
      </c>
      <c r="E465" s="98">
        <v>10</v>
      </c>
      <c r="F465" s="99">
        <v>670327.87820000004</v>
      </c>
      <c r="G465" s="99">
        <v>5528958.9892999995</v>
      </c>
      <c r="I465" s="98">
        <v>1385668</v>
      </c>
      <c r="J465" s="98">
        <v>556050</v>
      </c>
      <c r="L465" s="109">
        <v>4.2144000000000001E-2</v>
      </c>
      <c r="M465" s="67">
        <v>670261</v>
      </c>
      <c r="N465" s="67">
        <v>5528973</v>
      </c>
      <c r="O465" s="67">
        <v>1385600.5560000001</v>
      </c>
      <c r="P465" s="67">
        <v>556061.03899999999</v>
      </c>
      <c r="Q465" s="80" t="s">
        <v>920</v>
      </c>
    </row>
    <row r="466" spans="1:18" ht="12.95" customHeight="1" x14ac:dyDescent="0.2">
      <c r="A466" s="98" t="s">
        <v>619</v>
      </c>
      <c r="B466" s="84" t="s">
        <v>763</v>
      </c>
      <c r="C466" s="98" t="s">
        <v>916</v>
      </c>
      <c r="D466" s="98" t="str">
        <f t="shared" si="3"/>
        <v>066-1</v>
      </c>
      <c r="E466" s="98">
        <v>10</v>
      </c>
      <c r="F466" s="99">
        <v>670363.22459999996</v>
      </c>
      <c r="G466" s="99">
        <v>5529758.2741999999</v>
      </c>
      <c r="I466" s="98">
        <v>1385668</v>
      </c>
      <c r="J466" s="98">
        <v>556850</v>
      </c>
      <c r="L466" s="109">
        <v>8.6953000000000003E-2</v>
      </c>
      <c r="M466" s="67">
        <v>670565</v>
      </c>
      <c r="N466" s="67">
        <v>5529615</v>
      </c>
      <c r="O466" s="67">
        <v>1385875.943</v>
      </c>
      <c r="P466" s="67">
        <v>556715.799</v>
      </c>
      <c r="Q466" s="80" t="s">
        <v>920</v>
      </c>
    </row>
    <row r="467" spans="1:18" ht="12.95" customHeight="1" x14ac:dyDescent="0.2">
      <c r="A467" s="98" t="s">
        <v>619</v>
      </c>
      <c r="B467" s="84" t="s">
        <v>763</v>
      </c>
      <c r="C467" s="98" t="s">
        <v>917</v>
      </c>
      <c r="D467" s="98" t="str">
        <f t="shared" si="3"/>
        <v>066-1</v>
      </c>
      <c r="E467" s="98">
        <v>10</v>
      </c>
      <c r="F467" s="99">
        <v>671162.31099999999</v>
      </c>
      <c r="G467" s="99">
        <v>5529722.9035999998</v>
      </c>
      <c r="I467" s="98">
        <v>1386468</v>
      </c>
      <c r="J467" s="98">
        <v>556850</v>
      </c>
      <c r="L467" s="109">
        <v>6.7573999999999995E-2</v>
      </c>
      <c r="M467" s="67">
        <v>671045</v>
      </c>
      <c r="N467" s="67">
        <v>5529836</v>
      </c>
      <c r="O467" s="67">
        <v>1386345.7860000001</v>
      </c>
      <c r="P467" s="67">
        <v>556957.78899999999</v>
      </c>
      <c r="Q467" s="80" t="s">
        <v>920</v>
      </c>
    </row>
    <row r="468" spans="1:18" ht="12.95" customHeight="1" x14ac:dyDescent="0.2">
      <c r="A468" s="98" t="s">
        <v>619</v>
      </c>
      <c r="B468" s="84" t="s">
        <v>763</v>
      </c>
      <c r="C468" s="98" t="s">
        <v>670</v>
      </c>
      <c r="D468" s="98" t="str">
        <f t="shared" si="3"/>
        <v>067-1</v>
      </c>
      <c r="E468" s="98">
        <v>10</v>
      </c>
      <c r="F468" s="99">
        <v>672067.47230000002</v>
      </c>
      <c r="G468" s="99">
        <v>5532085.3580999998</v>
      </c>
      <c r="I468" s="98">
        <v>1387268</v>
      </c>
      <c r="J468" s="98">
        <v>559250</v>
      </c>
      <c r="L468" s="109">
        <v>3.1481000000000002E-2</v>
      </c>
      <c r="M468" s="80">
        <v>672150.8456</v>
      </c>
      <c r="N468" s="80">
        <v>5532093.9589999998</v>
      </c>
      <c r="O468" s="80">
        <v>1387350.922</v>
      </c>
      <c r="P468" s="80">
        <v>559262.27919999999</v>
      </c>
      <c r="Q468" s="80" t="s">
        <v>880</v>
      </c>
      <c r="R468" s="153"/>
    </row>
    <row r="469" spans="1:18" ht="12.95" customHeight="1" x14ac:dyDescent="0.2">
      <c r="A469" s="98" t="s">
        <v>619</v>
      </c>
      <c r="B469" s="84" t="s">
        <v>763</v>
      </c>
      <c r="C469" s="98" t="s">
        <v>671</v>
      </c>
      <c r="D469" s="98" t="str">
        <f t="shared" si="3"/>
        <v>067-1</v>
      </c>
      <c r="E469" s="98">
        <v>10</v>
      </c>
      <c r="F469" s="99">
        <v>672102.82709999999</v>
      </c>
      <c r="G469" s="99">
        <v>5532884.6222999999</v>
      </c>
      <c r="I469" s="98">
        <v>1387268</v>
      </c>
      <c r="J469" s="98">
        <v>560050</v>
      </c>
      <c r="L469" s="109">
        <v>0.161439</v>
      </c>
      <c r="M469" s="106">
        <v>672102.82709999999</v>
      </c>
      <c r="N469" s="106">
        <v>5532884.6222999999</v>
      </c>
      <c r="O469" s="106">
        <v>1387268</v>
      </c>
      <c r="P469" s="106">
        <v>560050</v>
      </c>
    </row>
    <row r="470" spans="1:18" ht="12.95" customHeight="1" x14ac:dyDescent="0.2">
      <c r="A470" s="98" t="s">
        <v>619</v>
      </c>
      <c r="B470" s="84" t="s">
        <v>763</v>
      </c>
      <c r="C470" s="98" t="s">
        <v>672</v>
      </c>
      <c r="D470" s="98" t="str">
        <f t="shared" si="3"/>
        <v>067-1</v>
      </c>
      <c r="E470" s="98">
        <v>10</v>
      </c>
      <c r="F470" s="99">
        <v>672866.58349999995</v>
      </c>
      <c r="G470" s="99">
        <v>5532049.9819</v>
      </c>
      <c r="I470" s="98">
        <v>1388068</v>
      </c>
      <c r="J470" s="98">
        <v>559250</v>
      </c>
      <c r="L470" s="109">
        <v>0.10260899999999999</v>
      </c>
      <c r="M470" s="106">
        <v>672866.58349999995</v>
      </c>
      <c r="N470" s="106">
        <v>5532049.9819</v>
      </c>
      <c r="O470" s="106">
        <v>1388068</v>
      </c>
      <c r="P470" s="106">
        <v>559250</v>
      </c>
    </row>
    <row r="471" spans="1:18" ht="12.95" customHeight="1" x14ac:dyDescent="0.2">
      <c r="A471" s="98" t="s">
        <v>619</v>
      </c>
      <c r="B471" s="84" t="s">
        <v>763</v>
      </c>
      <c r="C471" s="98" t="s">
        <v>673</v>
      </c>
      <c r="D471" s="98" t="str">
        <f t="shared" si="3"/>
        <v>067-1</v>
      </c>
      <c r="E471" s="98">
        <v>10</v>
      </c>
      <c r="F471" s="99">
        <v>672901.94530000002</v>
      </c>
      <c r="G471" s="99">
        <v>5532849.2489999998</v>
      </c>
      <c r="I471" s="98">
        <v>1388068</v>
      </c>
      <c r="J471" s="98">
        <v>560050</v>
      </c>
      <c r="L471" s="109">
        <v>0.03</v>
      </c>
      <c r="M471" s="106">
        <v>672901.94530000002</v>
      </c>
      <c r="N471" s="106">
        <v>5532849.2489999998</v>
      </c>
      <c r="O471" s="106">
        <v>1388068</v>
      </c>
      <c r="P471" s="106">
        <v>560050</v>
      </c>
    </row>
    <row r="472" spans="1:18" ht="12.95" customHeight="1" x14ac:dyDescent="0.2">
      <c r="A472" s="98" t="s">
        <v>619</v>
      </c>
      <c r="B472" s="84" t="s">
        <v>763</v>
      </c>
      <c r="C472" s="98" t="s">
        <v>678</v>
      </c>
      <c r="D472" s="98" t="str">
        <f t="shared" si="3"/>
        <v>068-1</v>
      </c>
      <c r="E472" s="98">
        <v>10</v>
      </c>
      <c r="F472" s="99">
        <v>666544.35620000004</v>
      </c>
      <c r="G472" s="99">
        <v>5533931.2728000004</v>
      </c>
      <c r="I472" s="98">
        <v>1381668</v>
      </c>
      <c r="J472" s="98">
        <v>560850</v>
      </c>
      <c r="L472" s="109">
        <v>0.11471099999999999</v>
      </c>
      <c r="M472" s="106">
        <v>666544.35620000004</v>
      </c>
      <c r="N472" s="106">
        <v>5533931.2728000004</v>
      </c>
      <c r="O472" s="106">
        <v>1381668</v>
      </c>
      <c r="P472" s="106">
        <v>560850</v>
      </c>
    </row>
    <row r="473" spans="1:18" ht="12.95" customHeight="1" x14ac:dyDescent="0.2">
      <c r="A473" s="98" t="s">
        <v>619</v>
      </c>
      <c r="B473" s="84" t="s">
        <v>763</v>
      </c>
      <c r="C473" s="98" t="s">
        <v>679</v>
      </c>
      <c r="D473" s="98" t="str">
        <f t="shared" si="3"/>
        <v>068-1</v>
      </c>
      <c r="E473" s="98">
        <v>10</v>
      </c>
      <c r="F473" s="99">
        <v>667343.46849999996</v>
      </c>
      <c r="G473" s="99">
        <v>5533895.9523999998</v>
      </c>
      <c r="I473" s="98">
        <v>1382468</v>
      </c>
      <c r="J473" s="98">
        <v>560850</v>
      </c>
      <c r="L473" s="109">
        <v>3.1642999999999998E-2</v>
      </c>
      <c r="M473" s="106">
        <v>667343.46849999996</v>
      </c>
      <c r="N473" s="106">
        <v>5533895.9523999998</v>
      </c>
      <c r="O473" s="106">
        <v>1382468</v>
      </c>
      <c r="P473" s="106">
        <v>560850</v>
      </c>
    </row>
    <row r="474" spans="1:18" ht="12.95" customHeight="1" x14ac:dyDescent="0.2">
      <c r="A474" s="98" t="s">
        <v>619</v>
      </c>
      <c r="B474" s="84" t="s">
        <v>763</v>
      </c>
      <c r="C474" s="98" t="s">
        <v>680</v>
      </c>
      <c r="D474" s="98" t="str">
        <f t="shared" si="3"/>
        <v>068-1</v>
      </c>
      <c r="E474" s="98">
        <v>10</v>
      </c>
      <c r="F474" s="99">
        <v>667378.77850000001</v>
      </c>
      <c r="G474" s="99">
        <v>5534695.1863000002</v>
      </c>
      <c r="I474" s="98">
        <v>1382468</v>
      </c>
      <c r="J474" s="98">
        <v>561650</v>
      </c>
      <c r="L474" s="109">
        <v>4.4607000000000001E-2</v>
      </c>
      <c r="M474" s="106">
        <v>667378.77850000001</v>
      </c>
      <c r="N474" s="106">
        <v>5534695.1863000002</v>
      </c>
      <c r="O474" s="106">
        <v>1382468</v>
      </c>
      <c r="P474" s="106">
        <v>561650</v>
      </c>
    </row>
    <row r="475" spans="1:18" ht="12.95" customHeight="1" x14ac:dyDescent="0.2">
      <c r="A475" s="98" t="s">
        <v>619</v>
      </c>
      <c r="B475" s="84" t="s">
        <v>763</v>
      </c>
      <c r="C475" s="98" t="s">
        <v>719</v>
      </c>
      <c r="D475" s="98" t="str">
        <f t="shared" si="3"/>
        <v>070-1</v>
      </c>
      <c r="E475" s="98">
        <v>10</v>
      </c>
      <c r="F475" s="99">
        <v>666967.90170000005</v>
      </c>
      <c r="G475" s="99">
        <v>5543521.6146999998</v>
      </c>
      <c r="I475" s="98">
        <v>1381668</v>
      </c>
      <c r="J475" s="98">
        <v>570450</v>
      </c>
      <c r="L475" s="109">
        <v>0.143647</v>
      </c>
      <c r="M475" s="106">
        <v>666967.90170000005</v>
      </c>
      <c r="N475" s="106">
        <v>5543521.6146999998</v>
      </c>
      <c r="O475" s="106">
        <v>1381668</v>
      </c>
      <c r="P475" s="106">
        <v>570450</v>
      </c>
    </row>
    <row r="476" spans="1:18" ht="12.95" customHeight="1" x14ac:dyDescent="0.2">
      <c r="A476" s="98" t="s">
        <v>619</v>
      </c>
      <c r="B476" s="84" t="s">
        <v>763</v>
      </c>
      <c r="C476" s="98" t="s">
        <v>720</v>
      </c>
      <c r="D476" s="98" t="str">
        <f t="shared" si="3"/>
        <v>070-1</v>
      </c>
      <c r="E476" s="98">
        <v>10</v>
      </c>
      <c r="F476" s="99">
        <v>667767.09719999996</v>
      </c>
      <c r="G476" s="99">
        <v>5543486.3282000003</v>
      </c>
      <c r="I476" s="98">
        <v>1382468</v>
      </c>
      <c r="J476" s="98">
        <v>570450</v>
      </c>
      <c r="L476" s="109">
        <v>3.6516E-2</v>
      </c>
      <c r="M476" s="106">
        <v>667767.09719999996</v>
      </c>
      <c r="N476" s="106">
        <v>5543486.3282000003</v>
      </c>
      <c r="O476" s="106">
        <v>1382468</v>
      </c>
      <c r="P476" s="106">
        <v>570450</v>
      </c>
    </row>
    <row r="477" spans="1:18" ht="12.95" customHeight="1" x14ac:dyDescent="0.2">
      <c r="A477" s="98" t="s">
        <v>619</v>
      </c>
      <c r="B477" s="84" t="s">
        <v>763</v>
      </c>
      <c r="C477" s="98" t="s">
        <v>721</v>
      </c>
      <c r="D477" s="98" t="str">
        <f t="shared" si="3"/>
        <v>070-1</v>
      </c>
      <c r="E477" s="98">
        <v>10</v>
      </c>
      <c r="F477" s="99">
        <v>668566.29440000001</v>
      </c>
      <c r="G477" s="99">
        <v>5543451.0346999997</v>
      </c>
      <c r="I477" s="98">
        <v>1383268</v>
      </c>
      <c r="J477" s="98">
        <v>570450</v>
      </c>
      <c r="L477" s="109">
        <v>3.2947999999999998E-2</v>
      </c>
      <c r="M477" s="106">
        <v>668566.29440000001</v>
      </c>
      <c r="N477" s="106">
        <v>5543451.0346999997</v>
      </c>
      <c r="O477" s="106">
        <v>1383268</v>
      </c>
      <c r="P477" s="106">
        <v>570450</v>
      </c>
    </row>
    <row r="478" spans="1:18" ht="12.95" customHeight="1" x14ac:dyDescent="0.2">
      <c r="A478" s="98" t="s">
        <v>619</v>
      </c>
      <c r="B478" s="84" t="s">
        <v>763</v>
      </c>
      <c r="C478" s="98" t="s">
        <v>722</v>
      </c>
      <c r="D478" s="98" t="str">
        <f t="shared" si="3"/>
        <v>070-1</v>
      </c>
      <c r="E478" s="98">
        <v>10</v>
      </c>
      <c r="F478" s="99">
        <v>668601.59459999995</v>
      </c>
      <c r="G478" s="99">
        <v>5544250.1933000004</v>
      </c>
      <c r="I478" s="98">
        <v>1383268</v>
      </c>
      <c r="J478" s="98">
        <v>571250</v>
      </c>
      <c r="L478" s="109">
        <v>5.4767000000000003E-2</v>
      </c>
      <c r="M478" s="106">
        <v>668601.59459999995</v>
      </c>
      <c r="N478" s="106">
        <v>5544250.1933000004</v>
      </c>
      <c r="O478" s="106">
        <v>1383268</v>
      </c>
      <c r="P478" s="106">
        <v>571250</v>
      </c>
    </row>
    <row r="479" spans="1:18" ht="12.95" customHeight="1" x14ac:dyDescent="0.2">
      <c r="A479" s="98" t="s">
        <v>619</v>
      </c>
      <c r="B479" s="84" t="s">
        <v>763</v>
      </c>
      <c r="C479" s="98" t="s">
        <v>689</v>
      </c>
      <c r="D479" s="98" t="str">
        <f t="shared" si="3"/>
        <v>071-1</v>
      </c>
      <c r="E479" s="98">
        <v>10</v>
      </c>
      <c r="F479" s="99">
        <v>661890.75679999997</v>
      </c>
      <c r="G479" s="99">
        <v>5537339.8640000001</v>
      </c>
      <c r="I479" s="98">
        <v>1376868</v>
      </c>
      <c r="J479" s="98">
        <v>564050</v>
      </c>
      <c r="L479" s="109">
        <v>0.10699299999999999</v>
      </c>
      <c r="M479" s="106">
        <v>661890.75679999997</v>
      </c>
      <c r="N479" s="106">
        <v>5537339.8640000001</v>
      </c>
      <c r="O479" s="106">
        <v>1376868</v>
      </c>
      <c r="P479" s="106">
        <v>564050</v>
      </c>
    </row>
    <row r="480" spans="1:18" ht="12.95" customHeight="1" x14ac:dyDescent="0.2">
      <c r="A480" s="98" t="s">
        <v>619</v>
      </c>
      <c r="B480" s="84" t="s">
        <v>763</v>
      </c>
      <c r="C480" s="98" t="s">
        <v>690</v>
      </c>
      <c r="D480" s="98" t="str">
        <f t="shared" si="3"/>
        <v>071-1</v>
      </c>
      <c r="E480" s="98">
        <v>10</v>
      </c>
      <c r="F480" s="99">
        <v>662689.88630000001</v>
      </c>
      <c r="G480" s="99">
        <v>5537304.5972999996</v>
      </c>
      <c r="I480" s="98">
        <v>1377668</v>
      </c>
      <c r="J480" s="98">
        <v>564050</v>
      </c>
      <c r="L480" s="109">
        <v>0.15761600000000001</v>
      </c>
      <c r="M480" s="106">
        <v>662689.88630000001</v>
      </c>
      <c r="N480" s="106">
        <v>5537304.5972999996</v>
      </c>
      <c r="O480" s="106">
        <v>1377668</v>
      </c>
      <c r="P480" s="106">
        <v>564050</v>
      </c>
    </row>
    <row r="481" spans="1:18" ht="12.95" customHeight="1" x14ac:dyDescent="0.2">
      <c r="A481" s="98" t="s">
        <v>619</v>
      </c>
      <c r="B481" s="84" t="s">
        <v>763</v>
      </c>
      <c r="C481" s="98" t="s">
        <v>691</v>
      </c>
      <c r="D481" s="98" t="str">
        <f t="shared" si="3"/>
        <v>071-1</v>
      </c>
      <c r="E481" s="98">
        <v>10</v>
      </c>
      <c r="F481" s="99">
        <v>662725.14919999999</v>
      </c>
      <c r="G481" s="99">
        <v>5538103.7882000003</v>
      </c>
      <c r="I481" s="98">
        <v>1377668</v>
      </c>
      <c r="J481" s="98">
        <v>564850</v>
      </c>
      <c r="L481" s="109">
        <v>4.5490000000000003E-2</v>
      </c>
      <c r="M481" s="67">
        <v>662692</v>
      </c>
      <c r="N481" s="67">
        <v>5538089</v>
      </c>
      <c r="O481" s="67">
        <v>1377635.531</v>
      </c>
      <c r="P481" s="67">
        <v>564833.76399999997</v>
      </c>
      <c r="Q481" s="80" t="s">
        <v>954</v>
      </c>
    </row>
    <row r="482" spans="1:18" ht="12.95" customHeight="1" x14ac:dyDescent="0.2">
      <c r="A482" s="98" t="s">
        <v>619</v>
      </c>
      <c r="B482" s="84" t="s">
        <v>763</v>
      </c>
      <c r="C482" s="98" t="s">
        <v>681</v>
      </c>
      <c r="D482" s="98" t="str">
        <f t="shared" si="3"/>
        <v>073-1</v>
      </c>
      <c r="E482" s="98">
        <v>10</v>
      </c>
      <c r="F482" s="99">
        <v>663418.47389999998</v>
      </c>
      <c r="G482" s="99">
        <v>5535670.9165000003</v>
      </c>
      <c r="I482" s="98">
        <v>1378468</v>
      </c>
      <c r="J482" s="98">
        <v>562450</v>
      </c>
      <c r="L482" s="109">
        <v>0.146982</v>
      </c>
      <c r="M482" s="106">
        <v>663418.47389999998</v>
      </c>
      <c r="N482" s="106">
        <v>5535670.9165000003</v>
      </c>
      <c r="O482" s="106">
        <v>1378468</v>
      </c>
      <c r="P482" s="106">
        <v>562450</v>
      </c>
    </row>
    <row r="483" spans="1:18" ht="12.95" customHeight="1" x14ac:dyDescent="0.2">
      <c r="A483" s="98" t="s">
        <v>619</v>
      </c>
      <c r="B483" s="84" t="s">
        <v>763</v>
      </c>
      <c r="C483" s="98" t="s">
        <v>682</v>
      </c>
      <c r="D483" s="98" t="str">
        <f t="shared" si="3"/>
        <v>073-1</v>
      </c>
      <c r="E483" s="98">
        <v>10</v>
      </c>
      <c r="F483" s="99">
        <v>663453.74639999995</v>
      </c>
      <c r="G483" s="99">
        <v>5536470.1233000001</v>
      </c>
      <c r="I483" s="98">
        <v>1378468</v>
      </c>
      <c r="J483" s="98">
        <v>563250</v>
      </c>
      <c r="L483" s="109">
        <v>0.21727799999999997</v>
      </c>
      <c r="M483" s="106">
        <v>663453.74639999995</v>
      </c>
      <c r="N483" s="106">
        <v>5536470.1233000001</v>
      </c>
      <c r="O483" s="106">
        <v>1378468</v>
      </c>
      <c r="P483" s="106">
        <v>563250</v>
      </c>
    </row>
    <row r="484" spans="1:18" ht="12.95" customHeight="1" x14ac:dyDescent="0.2">
      <c r="A484" s="98" t="s">
        <v>619</v>
      </c>
      <c r="B484" s="84" t="s">
        <v>763</v>
      </c>
      <c r="C484" s="98" t="s">
        <v>683</v>
      </c>
      <c r="D484" s="98" t="str">
        <f t="shared" si="3"/>
        <v>073-1</v>
      </c>
      <c r="E484" s="98">
        <v>10</v>
      </c>
      <c r="F484" s="99">
        <v>664217.59299999999</v>
      </c>
      <c r="G484" s="99">
        <v>5535635.6300999997</v>
      </c>
      <c r="I484" s="98">
        <v>1379268</v>
      </c>
      <c r="J484" s="98">
        <v>562450</v>
      </c>
      <c r="L484" s="109">
        <v>4.9618999999999996E-2</v>
      </c>
      <c r="M484" s="106">
        <v>664217.59299999999</v>
      </c>
      <c r="N484" s="106">
        <v>5535635.6300999997</v>
      </c>
      <c r="O484" s="106">
        <v>1379268</v>
      </c>
      <c r="P484" s="106">
        <v>562450</v>
      </c>
    </row>
    <row r="485" spans="1:18" ht="12.95" customHeight="1" x14ac:dyDescent="0.2">
      <c r="A485" s="98" t="s">
        <v>619</v>
      </c>
      <c r="B485" s="84" t="s">
        <v>763</v>
      </c>
      <c r="C485" s="98" t="s">
        <v>684</v>
      </c>
      <c r="D485" s="98" t="str">
        <f t="shared" si="3"/>
        <v>073-1</v>
      </c>
      <c r="E485" s="98">
        <v>10</v>
      </c>
      <c r="F485" s="99">
        <v>664252.87250000006</v>
      </c>
      <c r="G485" s="99">
        <v>5536434.8397000004</v>
      </c>
      <c r="I485" s="98">
        <v>1379268</v>
      </c>
      <c r="J485" s="98">
        <v>563250</v>
      </c>
      <c r="L485" s="109">
        <v>5.1961000000000007E-2</v>
      </c>
      <c r="M485" s="67">
        <v>664219</v>
      </c>
      <c r="N485" s="67">
        <v>5536418</v>
      </c>
      <c r="O485" s="67">
        <v>1379234.899</v>
      </c>
      <c r="P485" s="67">
        <v>563231.68299999996</v>
      </c>
      <c r="Q485" s="80" t="s">
        <v>919</v>
      </c>
    </row>
    <row r="486" spans="1:18" ht="12.95" customHeight="1" x14ac:dyDescent="0.2">
      <c r="A486" s="98" t="s">
        <v>619</v>
      </c>
      <c r="B486" s="84" t="s">
        <v>763</v>
      </c>
      <c r="C486" s="98" t="s">
        <v>654</v>
      </c>
      <c r="D486" s="98" t="str">
        <f t="shared" si="3"/>
        <v>074-1</v>
      </c>
      <c r="E486" s="98">
        <v>10</v>
      </c>
      <c r="F486" s="99">
        <v>661608.66189999995</v>
      </c>
      <c r="G486" s="99">
        <v>5530946.1222000001</v>
      </c>
      <c r="I486" s="98">
        <v>1376868</v>
      </c>
      <c r="J486" s="98">
        <v>557650</v>
      </c>
      <c r="L486" s="109">
        <v>1.5613999999999999E-2</v>
      </c>
      <c r="M486" s="67">
        <v>661712</v>
      </c>
      <c r="N486" s="67">
        <v>5531018</v>
      </c>
      <c r="O486" s="67">
        <v>1376968.088</v>
      </c>
      <c r="P486" s="67">
        <v>557726.36499999999</v>
      </c>
      <c r="Q486" s="80" t="s">
        <v>919</v>
      </c>
      <c r="R486" s="28" t="s">
        <v>1423</v>
      </c>
    </row>
    <row r="487" spans="1:18" ht="12.95" customHeight="1" x14ac:dyDescent="0.2">
      <c r="A487" s="98" t="s">
        <v>619</v>
      </c>
      <c r="B487" s="84" t="s">
        <v>763</v>
      </c>
      <c r="C487" s="98" t="s">
        <v>655</v>
      </c>
      <c r="D487" s="98" t="str">
        <f t="shared" si="3"/>
        <v>074-1</v>
      </c>
      <c r="E487" s="98">
        <v>10</v>
      </c>
      <c r="F487" s="99">
        <v>661643.92830000003</v>
      </c>
      <c r="G487" s="99">
        <v>5531745.3629999999</v>
      </c>
      <c r="I487" s="98">
        <v>1376868</v>
      </c>
      <c r="J487" s="98">
        <v>558450</v>
      </c>
      <c r="L487" s="109">
        <v>5.2470000000000008E-3</v>
      </c>
      <c r="M487" s="67">
        <v>661777</v>
      </c>
      <c r="N487" s="67">
        <v>5531568</v>
      </c>
      <c r="O487" s="67">
        <v>1377008.7860000001</v>
      </c>
      <c r="P487" s="67">
        <v>558278.68400000001</v>
      </c>
      <c r="Q487" s="80" t="s">
        <v>918</v>
      </c>
    </row>
    <row r="488" spans="1:18" ht="12.95" customHeight="1" x14ac:dyDescent="0.2">
      <c r="A488" s="98" t="s">
        <v>619</v>
      </c>
      <c r="B488" s="84" t="s">
        <v>763</v>
      </c>
      <c r="C488" s="98" t="s">
        <v>656</v>
      </c>
      <c r="D488" s="98" t="str">
        <f t="shared" si="3"/>
        <v>074-1</v>
      </c>
      <c r="E488" s="98">
        <v>10</v>
      </c>
      <c r="F488" s="99">
        <v>662407.73549999995</v>
      </c>
      <c r="G488" s="99">
        <v>5530910.8335999995</v>
      </c>
      <c r="I488" s="98">
        <v>1377668</v>
      </c>
      <c r="J488" s="98">
        <v>557650</v>
      </c>
      <c r="L488" s="109">
        <v>9.3625000000000014E-2</v>
      </c>
      <c r="M488" s="106">
        <v>662407.73549999995</v>
      </c>
      <c r="N488" s="106">
        <v>5530910.8335999995</v>
      </c>
      <c r="O488" s="106">
        <v>1377668</v>
      </c>
      <c r="P488" s="106">
        <v>557650</v>
      </c>
      <c r="R488" s="28" t="s">
        <v>1425</v>
      </c>
    </row>
    <row r="489" spans="1:18" ht="12.95" customHeight="1" x14ac:dyDescent="0.2">
      <c r="A489" s="98" t="s">
        <v>619</v>
      </c>
      <c r="B489" s="84" t="s">
        <v>763</v>
      </c>
      <c r="C489" s="98" t="s">
        <v>657</v>
      </c>
      <c r="D489" s="98" t="str">
        <f t="shared" si="3"/>
        <v>074-1</v>
      </c>
      <c r="E489" s="98">
        <v>10</v>
      </c>
      <c r="F489" s="99">
        <v>662443.00899999996</v>
      </c>
      <c r="G489" s="99">
        <v>5531710.0771000003</v>
      </c>
      <c r="I489" s="98">
        <v>1377668</v>
      </c>
      <c r="J489" s="98">
        <v>558450</v>
      </c>
      <c r="L489" s="109">
        <v>9.1312000000000004E-2</v>
      </c>
      <c r="M489" s="106">
        <v>662443.00899999996</v>
      </c>
      <c r="N489" s="106">
        <v>5531710.0771000003</v>
      </c>
      <c r="O489" s="106">
        <v>1377668</v>
      </c>
      <c r="P489" s="106">
        <v>558450</v>
      </c>
      <c r="R489" s="28" t="s">
        <v>1424</v>
      </c>
    </row>
    <row r="490" spans="1:18" ht="12.95" customHeight="1" x14ac:dyDescent="0.2">
      <c r="A490" s="98" t="s">
        <v>619</v>
      </c>
      <c r="B490" s="84" t="s">
        <v>763</v>
      </c>
      <c r="C490" s="98" t="s">
        <v>674</v>
      </c>
      <c r="D490" s="98" t="str">
        <f t="shared" si="3"/>
        <v>075-1</v>
      </c>
      <c r="E490" s="98">
        <v>10</v>
      </c>
      <c r="F490" s="99">
        <v>660151.52179999999</v>
      </c>
      <c r="G490" s="99">
        <v>5534213.5796999997</v>
      </c>
      <c r="I490" s="98">
        <v>1375268</v>
      </c>
      <c r="J490" s="98">
        <v>560850</v>
      </c>
      <c r="L490" s="109">
        <v>0.10590999999999999</v>
      </c>
      <c r="M490" s="106">
        <v>660151.52179999999</v>
      </c>
      <c r="N490" s="106">
        <v>5534213.5796999997</v>
      </c>
      <c r="O490" s="106">
        <v>1375268</v>
      </c>
      <c r="P490" s="106">
        <v>560850</v>
      </c>
      <c r="R490" s="28" t="s">
        <v>1426</v>
      </c>
    </row>
    <row r="491" spans="1:18" ht="12.95" customHeight="1" x14ac:dyDescent="0.2">
      <c r="A491" s="98" t="s">
        <v>619</v>
      </c>
      <c r="B491" s="84" t="s">
        <v>763</v>
      </c>
      <c r="C491" s="98" t="s">
        <v>675</v>
      </c>
      <c r="D491" s="98" t="str">
        <f t="shared" ref="D491:D554" si="4">LEFT(C491,5)</f>
        <v>075-1</v>
      </c>
      <c r="E491" s="98">
        <v>10</v>
      </c>
      <c r="F491" s="99">
        <v>660186.76899999997</v>
      </c>
      <c r="G491" s="99">
        <v>5535012.7887000004</v>
      </c>
      <c r="I491" s="98">
        <v>1375268</v>
      </c>
      <c r="J491" s="98">
        <v>561650</v>
      </c>
      <c r="L491" s="109">
        <v>0.12589600000000001</v>
      </c>
      <c r="M491" s="106">
        <v>660186.76899999997</v>
      </c>
      <c r="N491" s="106">
        <v>5535012.7887000004</v>
      </c>
      <c r="O491" s="106">
        <v>1375268</v>
      </c>
      <c r="P491" s="106">
        <v>561650</v>
      </c>
      <c r="R491" s="28" t="s">
        <v>1426</v>
      </c>
    </row>
    <row r="492" spans="1:18" ht="12.95" customHeight="1" x14ac:dyDescent="0.2">
      <c r="A492" s="98" t="s">
        <v>619</v>
      </c>
      <c r="B492" s="84" t="s">
        <v>763</v>
      </c>
      <c r="C492" s="98" t="s">
        <v>676</v>
      </c>
      <c r="D492" s="98" t="str">
        <f t="shared" si="4"/>
        <v>075-1</v>
      </c>
      <c r="E492" s="98">
        <v>10</v>
      </c>
      <c r="F492" s="99">
        <v>660950.62</v>
      </c>
      <c r="G492" s="99">
        <v>5534178.3163000001</v>
      </c>
      <c r="I492" s="98">
        <v>1376068</v>
      </c>
      <c r="J492" s="98">
        <v>560850</v>
      </c>
      <c r="L492" s="109">
        <v>0.13825100000000001</v>
      </c>
      <c r="M492" s="106">
        <v>660950.62</v>
      </c>
      <c r="N492" s="106">
        <v>5534178.3163000001</v>
      </c>
      <c r="O492" s="106">
        <v>1376068</v>
      </c>
      <c r="P492" s="106">
        <v>560850</v>
      </c>
      <c r="R492" s="28" t="s">
        <v>1426</v>
      </c>
    </row>
    <row r="493" spans="1:18" ht="12.95" customHeight="1" x14ac:dyDescent="0.2">
      <c r="A493" s="98" t="s">
        <v>619</v>
      </c>
      <c r="B493" s="84" t="s">
        <v>763</v>
      </c>
      <c r="C493" s="98" t="s">
        <v>677</v>
      </c>
      <c r="D493" s="98" t="str">
        <f t="shared" si="4"/>
        <v>075-1</v>
      </c>
      <c r="E493" s="98">
        <v>10</v>
      </c>
      <c r="F493" s="99">
        <v>660985.87419999996</v>
      </c>
      <c r="G493" s="99">
        <v>5534977.5279000001</v>
      </c>
      <c r="I493" s="98">
        <v>1376068</v>
      </c>
      <c r="J493" s="98">
        <v>561650</v>
      </c>
      <c r="L493" s="109">
        <v>0.26301799999999997</v>
      </c>
      <c r="M493" s="106">
        <v>660985.87419999996</v>
      </c>
      <c r="N493" s="106">
        <v>5534977.5279000001</v>
      </c>
      <c r="O493" s="106">
        <v>1376068</v>
      </c>
      <c r="P493" s="106">
        <v>561650</v>
      </c>
      <c r="R493" s="28" t="s">
        <v>1426</v>
      </c>
    </row>
    <row r="494" spans="1:18" ht="12.95" customHeight="1" x14ac:dyDescent="0.2">
      <c r="A494" s="98" t="s">
        <v>619</v>
      </c>
      <c r="B494" s="84" t="s">
        <v>763</v>
      </c>
      <c r="C494" s="98" t="s">
        <v>715</v>
      </c>
      <c r="D494" s="98" t="str">
        <f t="shared" si="4"/>
        <v>076-1</v>
      </c>
      <c r="E494" s="98">
        <v>10</v>
      </c>
      <c r="F494" s="99">
        <v>657377.69510000001</v>
      </c>
      <c r="G494" s="99">
        <v>5543944.5099999998</v>
      </c>
      <c r="I494" s="98">
        <v>1372068</v>
      </c>
      <c r="J494" s="98">
        <v>570450</v>
      </c>
      <c r="L494" s="109">
        <v>0.13983100000000001</v>
      </c>
      <c r="M494" s="106">
        <v>657377.69510000001</v>
      </c>
      <c r="N494" s="106">
        <v>5543944.5099999998</v>
      </c>
      <c r="O494" s="106">
        <v>1372068</v>
      </c>
      <c r="P494" s="106">
        <v>570450</v>
      </c>
    </row>
    <row r="495" spans="1:18" ht="12.95" customHeight="1" x14ac:dyDescent="0.2">
      <c r="A495" s="98" t="s">
        <v>619</v>
      </c>
      <c r="B495" s="84" t="s">
        <v>763</v>
      </c>
      <c r="C495" s="98" t="s">
        <v>716</v>
      </c>
      <c r="D495" s="98" t="str">
        <f t="shared" si="4"/>
        <v>076-1</v>
      </c>
      <c r="E495" s="98">
        <v>10</v>
      </c>
      <c r="F495" s="99">
        <v>657412.89930000005</v>
      </c>
      <c r="G495" s="99">
        <v>5544743.6300999997</v>
      </c>
      <c r="I495" s="98">
        <v>1372068</v>
      </c>
      <c r="J495" s="98">
        <v>571250</v>
      </c>
      <c r="L495" s="109">
        <v>3.4287999999999999E-2</v>
      </c>
      <c r="M495" s="106">
        <v>657412.89930000005</v>
      </c>
      <c r="N495" s="106">
        <v>5544743.6300999997</v>
      </c>
      <c r="O495" s="106">
        <v>1372068</v>
      </c>
      <c r="P495" s="106">
        <v>571250</v>
      </c>
    </row>
    <row r="496" spans="1:18" ht="12.95" customHeight="1" x14ac:dyDescent="0.2">
      <c r="A496" s="98" t="s">
        <v>619</v>
      </c>
      <c r="B496" s="84" t="s">
        <v>763</v>
      </c>
      <c r="C496" s="98" t="s">
        <v>717</v>
      </c>
      <c r="D496" s="98" t="str">
        <f t="shared" si="4"/>
        <v>076-1</v>
      </c>
      <c r="E496" s="98">
        <v>10</v>
      </c>
      <c r="F496" s="99">
        <v>658176.86950000003</v>
      </c>
      <c r="G496" s="99">
        <v>5543909.307</v>
      </c>
      <c r="I496" s="98">
        <v>1372868</v>
      </c>
      <c r="J496" s="98">
        <v>570450</v>
      </c>
      <c r="L496" s="109">
        <v>0.12248200000000001</v>
      </c>
      <c r="M496" s="106">
        <v>658176.86950000003</v>
      </c>
      <c r="N496" s="106">
        <v>5543909.307</v>
      </c>
      <c r="O496" s="106">
        <v>1372868</v>
      </c>
      <c r="P496" s="106">
        <v>570450</v>
      </c>
    </row>
    <row r="497" spans="1:18" ht="12.95" customHeight="1" x14ac:dyDescent="0.2">
      <c r="A497" s="98" t="s">
        <v>619</v>
      </c>
      <c r="B497" s="84" t="s">
        <v>763</v>
      </c>
      <c r="C497" s="98" t="s">
        <v>718</v>
      </c>
      <c r="D497" s="98" t="str">
        <f t="shared" si="4"/>
        <v>076-1</v>
      </c>
      <c r="E497" s="98">
        <v>10</v>
      </c>
      <c r="F497" s="99">
        <v>658212.08050000004</v>
      </c>
      <c r="G497" s="99">
        <v>5544708.4297000002</v>
      </c>
      <c r="I497" s="98">
        <v>1372868</v>
      </c>
      <c r="J497" s="98">
        <v>571250</v>
      </c>
      <c r="L497" s="109">
        <v>0</v>
      </c>
      <c r="M497" s="106">
        <v>658212.08050000004</v>
      </c>
      <c r="N497" s="106">
        <v>5544708.4297000002</v>
      </c>
      <c r="O497" s="106">
        <v>1372868</v>
      </c>
      <c r="P497" s="106">
        <v>571250</v>
      </c>
    </row>
    <row r="498" spans="1:18" ht="12.95" customHeight="1" x14ac:dyDescent="0.2">
      <c r="A498" s="98" t="s">
        <v>619</v>
      </c>
      <c r="B498" s="84" t="s">
        <v>763</v>
      </c>
      <c r="C498" s="98" t="s">
        <v>666</v>
      </c>
      <c r="D498" s="98" t="str">
        <f t="shared" si="4"/>
        <v>077-1</v>
      </c>
      <c r="E498" s="98">
        <v>10</v>
      </c>
      <c r="F498" s="99">
        <v>656884.70319999999</v>
      </c>
      <c r="G498" s="99">
        <v>5532756.1462000003</v>
      </c>
      <c r="I498" s="98">
        <v>1372068</v>
      </c>
      <c r="J498" s="98">
        <v>559250</v>
      </c>
      <c r="L498" s="109">
        <v>0.230903</v>
      </c>
      <c r="M498" s="106">
        <v>656884.70319999999</v>
      </c>
      <c r="N498" s="106">
        <v>5532756.1462000003</v>
      </c>
      <c r="O498" s="106">
        <v>1372068</v>
      </c>
      <c r="P498" s="106">
        <v>559250</v>
      </c>
    </row>
    <row r="499" spans="1:18" ht="12.95" customHeight="1" x14ac:dyDescent="0.2">
      <c r="A499" s="98" t="s">
        <v>619</v>
      </c>
      <c r="B499" s="84" t="s">
        <v>763</v>
      </c>
      <c r="C499" s="98" t="s">
        <v>667</v>
      </c>
      <c r="D499" s="98" t="str">
        <f t="shared" si="4"/>
        <v>077-1</v>
      </c>
      <c r="E499" s="98">
        <v>10</v>
      </c>
      <c r="F499" s="99">
        <v>656919.92520000006</v>
      </c>
      <c r="G499" s="99">
        <v>5533555.3575999998</v>
      </c>
      <c r="I499" s="98">
        <v>1372068</v>
      </c>
      <c r="J499" s="98">
        <v>560050</v>
      </c>
      <c r="L499" s="109">
        <v>0.15428800000000001</v>
      </c>
      <c r="M499" s="106">
        <v>656919.92520000006</v>
      </c>
      <c r="N499" s="106">
        <v>5533555.3575999998</v>
      </c>
      <c r="O499" s="106">
        <v>1372068</v>
      </c>
      <c r="P499" s="106">
        <v>560050</v>
      </c>
    </row>
    <row r="500" spans="1:18" ht="12.95" customHeight="1" x14ac:dyDescent="0.2">
      <c r="A500" s="98" t="s">
        <v>619</v>
      </c>
      <c r="B500" s="84" t="s">
        <v>763</v>
      </c>
      <c r="C500" s="98" t="s">
        <v>668</v>
      </c>
      <c r="D500" s="98" t="str">
        <f t="shared" si="4"/>
        <v>077-1</v>
      </c>
      <c r="E500" s="98">
        <v>10</v>
      </c>
      <c r="F500" s="99">
        <v>657683.7807</v>
      </c>
      <c r="G500" s="99">
        <v>5532720.9057999998</v>
      </c>
      <c r="I500" s="98">
        <v>1372868</v>
      </c>
      <c r="J500" s="98">
        <v>559250</v>
      </c>
      <c r="L500" s="109">
        <v>9.087400000000001E-2</v>
      </c>
      <c r="M500" s="106">
        <v>657683.7807</v>
      </c>
      <c r="N500" s="106">
        <v>5532720.9057999998</v>
      </c>
      <c r="O500" s="106">
        <v>1372868</v>
      </c>
      <c r="P500" s="106">
        <v>559250</v>
      </c>
    </row>
    <row r="501" spans="1:18" ht="12.95" customHeight="1" x14ac:dyDescent="0.2">
      <c r="A501" s="98" t="s">
        <v>619</v>
      </c>
      <c r="B501" s="84" t="s">
        <v>763</v>
      </c>
      <c r="C501" s="98" t="s">
        <v>669</v>
      </c>
      <c r="D501" s="98" t="str">
        <f t="shared" si="4"/>
        <v>077-1</v>
      </c>
      <c r="E501" s="98">
        <v>10</v>
      </c>
      <c r="F501" s="99">
        <v>657719.00970000005</v>
      </c>
      <c r="G501" s="99">
        <v>5533520.1199000003</v>
      </c>
      <c r="I501" s="98">
        <v>1372868</v>
      </c>
      <c r="J501" s="98">
        <v>560050</v>
      </c>
      <c r="L501" s="109">
        <v>0.03</v>
      </c>
      <c r="M501" s="106">
        <v>657719.00970000005</v>
      </c>
      <c r="N501" s="106">
        <v>5533520.1199000003</v>
      </c>
      <c r="O501" s="106">
        <v>1372868</v>
      </c>
      <c r="P501" s="106">
        <v>560050</v>
      </c>
    </row>
    <row r="502" spans="1:18" ht="12.95" customHeight="1" x14ac:dyDescent="0.2">
      <c r="A502" s="98" t="s">
        <v>619</v>
      </c>
      <c r="B502" s="84" t="s">
        <v>763</v>
      </c>
      <c r="C502" s="98" t="s">
        <v>662</v>
      </c>
      <c r="D502" s="98" t="str">
        <f t="shared" si="4"/>
        <v>078-1</v>
      </c>
      <c r="E502" s="98">
        <v>10</v>
      </c>
      <c r="F502" s="99">
        <v>652090.27269999997</v>
      </c>
      <c r="G502" s="99">
        <v>5532967.4386</v>
      </c>
      <c r="I502" s="98">
        <v>1367268</v>
      </c>
      <c r="J502" s="98">
        <v>559250</v>
      </c>
      <c r="L502" s="109">
        <v>9.6783999999999995E-2</v>
      </c>
      <c r="M502" s="106">
        <v>652090.27269999997</v>
      </c>
      <c r="N502" s="106">
        <v>5532967.4386</v>
      </c>
      <c r="O502" s="106">
        <v>1367268</v>
      </c>
      <c r="P502" s="106">
        <v>559250</v>
      </c>
      <c r="R502" s="28" t="s">
        <v>1427</v>
      </c>
    </row>
    <row r="503" spans="1:18" ht="12.95" customHeight="1" x14ac:dyDescent="0.2">
      <c r="A503" s="98" t="s">
        <v>619</v>
      </c>
      <c r="B503" s="84" t="s">
        <v>763</v>
      </c>
      <c r="C503" s="98" t="s">
        <v>663</v>
      </c>
      <c r="D503" s="98" t="str">
        <f t="shared" si="4"/>
        <v>078-1</v>
      </c>
      <c r="E503" s="98">
        <v>10</v>
      </c>
      <c r="F503" s="99">
        <v>652125.45279999997</v>
      </c>
      <c r="G503" s="99">
        <v>5533766.6343</v>
      </c>
      <c r="I503" s="98">
        <v>1367268</v>
      </c>
      <c r="J503" s="98">
        <v>560050</v>
      </c>
      <c r="L503" s="109">
        <v>5.8110000000000002E-2</v>
      </c>
      <c r="M503" s="106">
        <v>652125.45279999997</v>
      </c>
      <c r="N503" s="106">
        <v>5533766.6343</v>
      </c>
      <c r="O503" s="106">
        <v>1367268</v>
      </c>
      <c r="P503" s="106">
        <v>560050</v>
      </c>
    </row>
    <row r="504" spans="1:18" ht="12.95" customHeight="1" x14ac:dyDescent="0.2">
      <c r="A504" s="98" t="s">
        <v>619</v>
      </c>
      <c r="B504" s="84" t="s">
        <v>763</v>
      </c>
      <c r="C504" s="98" t="s">
        <v>664</v>
      </c>
      <c r="D504" s="98" t="str">
        <f t="shared" si="4"/>
        <v>078-1</v>
      </c>
      <c r="E504" s="98">
        <v>10</v>
      </c>
      <c r="F504" s="99">
        <v>652889.34039999999</v>
      </c>
      <c r="G504" s="99">
        <v>5532932.2410000004</v>
      </c>
      <c r="I504" s="98">
        <v>1368068</v>
      </c>
      <c r="J504" s="98">
        <v>559250</v>
      </c>
      <c r="L504" s="109">
        <v>0.146982</v>
      </c>
      <c r="M504" s="106">
        <v>652889.34039999999</v>
      </c>
      <c r="N504" s="106">
        <v>5532932.2410000004</v>
      </c>
      <c r="O504" s="106">
        <v>1368068</v>
      </c>
      <c r="P504" s="106">
        <v>559250</v>
      </c>
    </row>
    <row r="505" spans="1:18" ht="12.95" customHeight="1" x14ac:dyDescent="0.2">
      <c r="A505" s="98" t="s">
        <v>619</v>
      </c>
      <c r="B505" s="84" t="s">
        <v>763</v>
      </c>
      <c r="C505" s="98" t="s">
        <v>665</v>
      </c>
      <c r="D505" s="98" t="str">
        <f t="shared" si="4"/>
        <v>078-1</v>
      </c>
      <c r="E505" s="98">
        <v>10</v>
      </c>
      <c r="F505" s="99">
        <v>652924.52749999997</v>
      </c>
      <c r="G505" s="99">
        <v>5533731.4392999997</v>
      </c>
      <c r="I505" s="98">
        <v>1368068</v>
      </c>
      <c r="J505" s="98">
        <v>560050</v>
      </c>
      <c r="L505" s="109">
        <v>0.123836</v>
      </c>
      <c r="M505" s="106">
        <v>652924.52749999997</v>
      </c>
      <c r="N505" s="106">
        <v>5533731.4392999997</v>
      </c>
      <c r="O505" s="106">
        <v>1368068</v>
      </c>
      <c r="P505" s="106">
        <v>560050</v>
      </c>
      <c r="R505" s="28" t="s">
        <v>1427</v>
      </c>
    </row>
    <row r="506" spans="1:18" ht="12.95" customHeight="1" x14ac:dyDescent="0.2">
      <c r="A506" s="98" t="s">
        <v>619</v>
      </c>
      <c r="B506" s="84" t="s">
        <v>763</v>
      </c>
      <c r="C506" s="98" t="s">
        <v>658</v>
      </c>
      <c r="D506" s="98" t="str">
        <f t="shared" si="4"/>
        <v>079-1</v>
      </c>
      <c r="E506" s="98">
        <v>10</v>
      </c>
      <c r="F506" s="99">
        <v>650492.14199999999</v>
      </c>
      <c r="G506" s="99">
        <v>5533037.8125</v>
      </c>
      <c r="I506" s="98">
        <v>1365668</v>
      </c>
      <c r="J506" s="98">
        <v>559250</v>
      </c>
      <c r="L506" s="109">
        <v>2.6849999999999999E-2</v>
      </c>
      <c r="M506" s="106">
        <v>650492.14199999999</v>
      </c>
      <c r="N506" s="106">
        <v>5533037.8125</v>
      </c>
      <c r="O506" s="106">
        <v>1365668</v>
      </c>
      <c r="P506" s="106">
        <v>559250</v>
      </c>
      <c r="R506" s="28" t="s">
        <v>1427</v>
      </c>
    </row>
    <row r="507" spans="1:18" ht="12.95" customHeight="1" x14ac:dyDescent="0.2">
      <c r="A507" s="98" t="s">
        <v>619</v>
      </c>
      <c r="B507" s="84" t="s">
        <v>763</v>
      </c>
      <c r="C507" s="98" t="s">
        <v>659</v>
      </c>
      <c r="D507" s="98" t="str">
        <f t="shared" si="4"/>
        <v>079-1</v>
      </c>
      <c r="E507" s="98">
        <v>10</v>
      </c>
      <c r="F507" s="99">
        <v>650527.30819999997</v>
      </c>
      <c r="G507" s="99">
        <v>5533837.0031000003</v>
      </c>
      <c r="I507" s="98">
        <v>1365668</v>
      </c>
      <c r="J507" s="98">
        <v>560050</v>
      </c>
      <c r="L507" s="109">
        <v>6.1818999999999999E-2</v>
      </c>
      <c r="M507" s="106">
        <v>650527.30819999997</v>
      </c>
      <c r="N507" s="106">
        <v>5533837.0031000003</v>
      </c>
      <c r="O507" s="106">
        <v>1365668</v>
      </c>
      <c r="P507" s="106">
        <v>560050</v>
      </c>
    </row>
    <row r="508" spans="1:18" ht="12.95" customHeight="1" x14ac:dyDescent="0.2">
      <c r="A508" s="98" t="s">
        <v>619</v>
      </c>
      <c r="B508" s="84" t="s">
        <v>763</v>
      </c>
      <c r="C508" s="98" t="s">
        <v>660</v>
      </c>
      <c r="D508" s="98" t="str">
        <f t="shared" si="4"/>
        <v>079-1</v>
      </c>
      <c r="E508" s="98">
        <v>10</v>
      </c>
      <c r="F508" s="99">
        <v>651291.20660000003</v>
      </c>
      <c r="G508" s="99">
        <v>5533002.6290999996</v>
      </c>
      <c r="I508" s="98">
        <v>1366468</v>
      </c>
      <c r="J508" s="98">
        <v>559250</v>
      </c>
      <c r="L508" s="109">
        <v>4.8293000000000003E-2</v>
      </c>
      <c r="M508" s="106">
        <v>651291.20660000003</v>
      </c>
      <c r="N508" s="106">
        <v>5533002.6290999996</v>
      </c>
      <c r="O508" s="106">
        <v>1366468</v>
      </c>
      <c r="P508" s="106">
        <v>559250</v>
      </c>
      <c r="R508" s="28" t="s">
        <v>1427</v>
      </c>
    </row>
    <row r="509" spans="1:18" ht="12.95" customHeight="1" x14ac:dyDescent="0.2">
      <c r="A509" s="98" t="s">
        <v>619</v>
      </c>
      <c r="B509" s="84" t="s">
        <v>763</v>
      </c>
      <c r="C509" s="98" t="s">
        <v>661</v>
      </c>
      <c r="D509" s="98" t="str">
        <f t="shared" si="4"/>
        <v>079-1</v>
      </c>
      <c r="E509" s="98">
        <v>10</v>
      </c>
      <c r="F509" s="99">
        <v>651326.37970000005</v>
      </c>
      <c r="G509" s="99">
        <v>5533801.8223000001</v>
      </c>
      <c r="I509" s="98">
        <v>1366468</v>
      </c>
      <c r="J509" s="98">
        <v>560050</v>
      </c>
      <c r="L509" s="109">
        <v>0.12901300000000002</v>
      </c>
      <c r="M509" s="106">
        <v>651326.37970000005</v>
      </c>
      <c r="N509" s="106">
        <v>5533801.8223000001</v>
      </c>
      <c r="O509" s="106">
        <v>1366468</v>
      </c>
      <c r="P509" s="106">
        <v>560050</v>
      </c>
    </row>
    <row r="510" spans="1:18" ht="12.95" customHeight="1" x14ac:dyDescent="0.2">
      <c r="A510" s="98" t="s">
        <v>619</v>
      </c>
      <c r="B510" s="84" t="s">
        <v>763</v>
      </c>
      <c r="C510" s="98" t="s">
        <v>685</v>
      </c>
      <c r="D510" s="98" t="str">
        <f t="shared" si="4"/>
        <v>080-1</v>
      </c>
      <c r="E510" s="98">
        <v>10</v>
      </c>
      <c r="F510" s="99">
        <v>650703.12120000005</v>
      </c>
      <c r="G510" s="99">
        <v>5537832.8574999999</v>
      </c>
      <c r="I510" s="98">
        <v>1365668</v>
      </c>
      <c r="J510" s="98">
        <v>564050</v>
      </c>
      <c r="L510" s="109">
        <v>3.8067999999999998E-2</v>
      </c>
      <c r="M510" s="106">
        <v>650703.12120000005</v>
      </c>
      <c r="N510" s="106">
        <v>5537832.8574999999</v>
      </c>
      <c r="O510" s="106">
        <v>1365668</v>
      </c>
      <c r="P510" s="106">
        <v>564050</v>
      </c>
    </row>
    <row r="511" spans="1:18" ht="12.95" customHeight="1" x14ac:dyDescent="0.2">
      <c r="A511" s="98" t="s">
        <v>619</v>
      </c>
      <c r="B511" s="84" t="s">
        <v>763</v>
      </c>
      <c r="C511" s="98" t="s">
        <v>686</v>
      </c>
      <c r="D511" s="98" t="str">
        <f t="shared" si="4"/>
        <v>080-1</v>
      </c>
      <c r="E511" s="98">
        <v>10</v>
      </c>
      <c r="F511" s="99">
        <v>650738.28020000004</v>
      </c>
      <c r="G511" s="99">
        <v>5538632.0088</v>
      </c>
      <c r="I511" s="98">
        <v>1365668</v>
      </c>
      <c r="J511" s="98">
        <v>564850</v>
      </c>
      <c r="L511" s="109">
        <v>5.0450999999999996E-2</v>
      </c>
      <c r="M511" s="106">
        <v>650738.28020000004</v>
      </c>
      <c r="N511" s="106">
        <v>5538632.0088</v>
      </c>
      <c r="O511" s="106">
        <v>1365668</v>
      </c>
      <c r="P511" s="106">
        <v>564850</v>
      </c>
    </row>
    <row r="512" spans="1:18" ht="12.95" customHeight="1" x14ac:dyDescent="0.2">
      <c r="A512" s="98" t="s">
        <v>619</v>
      </c>
      <c r="B512" s="84" t="s">
        <v>763</v>
      </c>
      <c r="C512" s="98" t="s">
        <v>687</v>
      </c>
      <c r="D512" s="98" t="str">
        <f t="shared" si="4"/>
        <v>080-1</v>
      </c>
      <c r="E512" s="98">
        <v>10</v>
      </c>
      <c r="F512" s="99">
        <v>651502.22739999997</v>
      </c>
      <c r="G512" s="99">
        <v>5537797.6895000003</v>
      </c>
      <c r="I512" s="98">
        <v>1366468</v>
      </c>
      <c r="J512" s="98">
        <v>564050</v>
      </c>
      <c r="L512" s="109">
        <v>0.10048</v>
      </c>
      <c r="M512" s="67">
        <v>651494</v>
      </c>
      <c r="N512" s="67">
        <v>5537852</v>
      </c>
      <c r="O512" s="67">
        <v>1366457.3910000001</v>
      </c>
      <c r="P512" s="67">
        <v>564103.90099999995</v>
      </c>
      <c r="Q512" s="80" t="s">
        <v>953</v>
      </c>
    </row>
    <row r="513" spans="1:18" ht="12.95" customHeight="1" x14ac:dyDescent="0.2">
      <c r="A513" s="98" t="s">
        <v>619</v>
      </c>
      <c r="B513" s="84" t="s">
        <v>763</v>
      </c>
      <c r="C513" s="98" t="s">
        <v>688</v>
      </c>
      <c r="D513" s="98" t="str">
        <f t="shared" si="4"/>
        <v>080-1</v>
      </c>
      <c r="E513" s="98">
        <v>10</v>
      </c>
      <c r="F513" s="99">
        <v>651537.3933</v>
      </c>
      <c r="G513" s="99">
        <v>5538596.8432</v>
      </c>
      <c r="I513" s="98">
        <v>1366468</v>
      </c>
      <c r="J513" s="98">
        <v>564850</v>
      </c>
      <c r="L513" s="109">
        <v>7.3921000000000001E-2</v>
      </c>
      <c r="M513" s="106">
        <v>651537.3933</v>
      </c>
      <c r="N513" s="106">
        <v>5538596.8432</v>
      </c>
      <c r="O513" s="106">
        <v>1366468</v>
      </c>
      <c r="P513" s="106">
        <v>564850</v>
      </c>
    </row>
    <row r="514" spans="1:18" ht="12.95" customHeight="1" x14ac:dyDescent="0.2">
      <c r="A514" s="98" t="s">
        <v>619</v>
      </c>
      <c r="B514" s="84" t="s">
        <v>763</v>
      </c>
      <c r="C514" s="98" t="s">
        <v>700</v>
      </c>
      <c r="D514" s="98" t="str">
        <f t="shared" si="4"/>
        <v>082-1</v>
      </c>
      <c r="E514" s="98">
        <v>10</v>
      </c>
      <c r="F514" s="99">
        <v>641359.47679999995</v>
      </c>
      <c r="G514" s="99">
        <v>5543848.0410000002</v>
      </c>
      <c r="I514" s="98">
        <v>1356068</v>
      </c>
      <c r="J514" s="98">
        <v>569650</v>
      </c>
      <c r="L514" s="109">
        <v>4.5401999999999998E-2</v>
      </c>
      <c r="M514" s="106">
        <v>641359.47679999995</v>
      </c>
      <c r="N514" s="106">
        <v>5543848.0410000002</v>
      </c>
      <c r="O514" s="106">
        <v>1356068</v>
      </c>
      <c r="P514" s="106">
        <v>569650</v>
      </c>
      <c r="R514" s="28" t="s">
        <v>1428</v>
      </c>
    </row>
    <row r="515" spans="1:18" ht="12.95" customHeight="1" x14ac:dyDescent="0.2">
      <c r="A515" s="98" t="s">
        <v>619</v>
      </c>
      <c r="B515" s="84" t="s">
        <v>763</v>
      </c>
      <c r="C515" s="98" t="s">
        <v>701</v>
      </c>
      <c r="D515" s="98" t="str">
        <f t="shared" si="4"/>
        <v>082-1</v>
      </c>
      <c r="E515" s="98">
        <v>10</v>
      </c>
      <c r="F515" s="99">
        <v>642158.61289999995</v>
      </c>
      <c r="G515" s="99">
        <v>5543812.9737999998</v>
      </c>
      <c r="I515" s="98">
        <v>1356868</v>
      </c>
      <c r="J515" s="98">
        <v>569650</v>
      </c>
      <c r="L515" s="109">
        <v>0.13627599999999998</v>
      </c>
      <c r="M515" s="67">
        <v>642126</v>
      </c>
      <c r="N515" s="67">
        <v>5543849</v>
      </c>
      <c r="O515" s="67">
        <v>1356833.835</v>
      </c>
      <c r="P515" s="67">
        <v>569684.56900000002</v>
      </c>
      <c r="Q515" s="80" t="s">
        <v>923</v>
      </c>
      <c r="R515" s="28" t="s">
        <v>1428</v>
      </c>
    </row>
    <row r="516" spans="1:18" ht="12.95" customHeight="1" x14ac:dyDescent="0.2">
      <c r="A516" s="98" t="s">
        <v>619</v>
      </c>
      <c r="B516" s="84" t="s">
        <v>763</v>
      </c>
      <c r="C516" s="98" t="s">
        <v>702</v>
      </c>
      <c r="D516" s="98" t="str">
        <f t="shared" si="4"/>
        <v>082-1</v>
      </c>
      <c r="E516" s="98">
        <v>10</v>
      </c>
      <c r="F516" s="99">
        <v>642193.68830000004</v>
      </c>
      <c r="G516" s="99">
        <v>5544612.0522999996</v>
      </c>
      <c r="I516" s="98">
        <v>1356868</v>
      </c>
      <c r="J516" s="98">
        <v>570450</v>
      </c>
      <c r="L516" s="109">
        <v>0.14061599999999999</v>
      </c>
      <c r="M516" s="106">
        <v>642193.68830000004</v>
      </c>
      <c r="N516" s="106">
        <v>5544612.0522999996</v>
      </c>
      <c r="O516" s="106">
        <v>1356868</v>
      </c>
      <c r="P516" s="106">
        <v>570450</v>
      </c>
      <c r="R516" s="28" t="s">
        <v>1428</v>
      </c>
    </row>
    <row r="517" spans="1:18" ht="12.95" customHeight="1" x14ac:dyDescent="0.2">
      <c r="A517" s="98" t="s">
        <v>619</v>
      </c>
      <c r="B517" s="84" t="s">
        <v>763</v>
      </c>
      <c r="C517" s="98" t="s">
        <v>692</v>
      </c>
      <c r="D517" s="98" t="str">
        <f t="shared" si="4"/>
        <v>082-2</v>
      </c>
      <c r="E517" s="98">
        <v>10</v>
      </c>
      <c r="F517" s="99">
        <v>641289.33640000003</v>
      </c>
      <c r="G517" s="99">
        <v>5542249.8695</v>
      </c>
      <c r="I517" s="98">
        <v>1356068</v>
      </c>
      <c r="J517" s="98">
        <v>568050</v>
      </c>
      <c r="L517" s="109">
        <v>0.33006399999999997</v>
      </c>
      <c r="M517" s="106">
        <v>641289.33640000003</v>
      </c>
      <c r="N517" s="106">
        <v>5542249.8695</v>
      </c>
      <c r="O517" s="106">
        <v>1356068</v>
      </c>
      <c r="P517" s="106">
        <v>568050</v>
      </c>
    </row>
    <row r="518" spans="1:18" ht="12.95" customHeight="1" x14ac:dyDescent="0.2">
      <c r="A518" s="98" t="s">
        <v>619</v>
      </c>
      <c r="B518" s="84" t="s">
        <v>763</v>
      </c>
      <c r="C518" s="98" t="s">
        <v>693</v>
      </c>
      <c r="D518" s="98" t="str">
        <f t="shared" si="4"/>
        <v>082-2</v>
      </c>
      <c r="E518" s="98">
        <v>10</v>
      </c>
      <c r="F518" s="99">
        <v>641324.40709999995</v>
      </c>
      <c r="G518" s="99">
        <v>5543048.9583999999</v>
      </c>
      <c r="I518" s="98">
        <v>1356068</v>
      </c>
      <c r="J518" s="98">
        <v>568850</v>
      </c>
      <c r="L518" s="109">
        <v>0.18930900000000001</v>
      </c>
      <c r="M518" s="106">
        <v>641324.40709999995</v>
      </c>
      <c r="N518" s="106">
        <v>5543048.9583999999</v>
      </c>
      <c r="O518" s="106">
        <v>1356068</v>
      </c>
      <c r="P518" s="106">
        <v>568850</v>
      </c>
    </row>
    <row r="519" spans="1:18" ht="12.95" customHeight="1" x14ac:dyDescent="0.2">
      <c r="A519" s="98" t="s">
        <v>619</v>
      </c>
      <c r="B519" s="84" t="s">
        <v>763</v>
      </c>
      <c r="C519" s="98" t="s">
        <v>694</v>
      </c>
      <c r="D519" s="98" t="str">
        <f t="shared" si="4"/>
        <v>082-2</v>
      </c>
      <c r="E519" s="98">
        <v>10</v>
      </c>
      <c r="F519" s="99">
        <v>642088.45880000002</v>
      </c>
      <c r="G519" s="99">
        <v>5542214.7976000002</v>
      </c>
      <c r="I519" s="98">
        <v>1356868</v>
      </c>
      <c r="J519" s="98">
        <v>568050</v>
      </c>
      <c r="L519" s="109">
        <v>0.22636099999999998</v>
      </c>
      <c r="M519" s="106">
        <v>642088.45880000002</v>
      </c>
      <c r="N519" s="106">
        <v>5542214.7976000002</v>
      </c>
      <c r="O519" s="106">
        <v>1356868</v>
      </c>
      <c r="P519" s="106">
        <v>568050</v>
      </c>
    </row>
    <row r="520" spans="1:18" ht="12.95" customHeight="1" x14ac:dyDescent="0.2">
      <c r="A520" s="98" t="s">
        <v>619</v>
      </c>
      <c r="B520" s="84" t="s">
        <v>763</v>
      </c>
      <c r="C520" s="98" t="s">
        <v>695</v>
      </c>
      <c r="D520" s="98" t="str">
        <f t="shared" si="4"/>
        <v>082-2</v>
      </c>
      <c r="E520" s="98">
        <v>10</v>
      </c>
      <c r="F520" s="99">
        <v>642123.53639999998</v>
      </c>
      <c r="G520" s="99">
        <v>5543013.8888999997</v>
      </c>
      <c r="I520" s="98">
        <v>1356868</v>
      </c>
      <c r="J520" s="98">
        <v>568850</v>
      </c>
      <c r="L520" s="109">
        <v>7.5584999999999999E-2</v>
      </c>
      <c r="M520" s="106">
        <v>642123.53639999998</v>
      </c>
      <c r="N520" s="106">
        <v>5543013.8888999997</v>
      </c>
      <c r="O520" s="106">
        <v>1356868</v>
      </c>
      <c r="P520" s="106">
        <v>568850</v>
      </c>
    </row>
    <row r="521" spans="1:18" ht="12.95" customHeight="1" x14ac:dyDescent="0.2">
      <c r="A521" s="98" t="s">
        <v>619</v>
      </c>
      <c r="B521" s="84" t="s">
        <v>763</v>
      </c>
      <c r="C521" s="98" t="s">
        <v>696</v>
      </c>
      <c r="D521" s="98" t="str">
        <f t="shared" si="4"/>
        <v>083-1</v>
      </c>
      <c r="E521" s="98">
        <v>10</v>
      </c>
      <c r="F521" s="99">
        <v>644450.73560000001</v>
      </c>
      <c r="G521" s="99">
        <v>5541310.4351000004</v>
      </c>
      <c r="I521" s="98">
        <v>1359268</v>
      </c>
      <c r="J521" s="98">
        <v>567250</v>
      </c>
      <c r="L521" s="109">
        <v>0.14906900000000001</v>
      </c>
      <c r="M521" s="106">
        <v>644450.73560000001</v>
      </c>
      <c r="N521" s="106">
        <v>5541310.4351000004</v>
      </c>
      <c r="O521" s="106">
        <v>1359268</v>
      </c>
      <c r="P521" s="106">
        <v>567250</v>
      </c>
      <c r="R521" s="28" t="s">
        <v>1429</v>
      </c>
    </row>
    <row r="522" spans="1:18" ht="12.95" customHeight="1" x14ac:dyDescent="0.2">
      <c r="A522" s="98" t="s">
        <v>619</v>
      </c>
      <c r="B522" s="84" t="s">
        <v>763</v>
      </c>
      <c r="C522" s="98" t="s">
        <v>697</v>
      </c>
      <c r="D522" s="98" t="str">
        <f t="shared" si="4"/>
        <v>083-1</v>
      </c>
      <c r="E522" s="98">
        <v>10</v>
      </c>
      <c r="F522" s="99">
        <v>644485.83490000002</v>
      </c>
      <c r="G522" s="99">
        <v>5542109.5401999997</v>
      </c>
      <c r="I522" s="98">
        <v>1359268</v>
      </c>
      <c r="J522" s="98">
        <v>568050</v>
      </c>
      <c r="L522" s="109">
        <v>0.33737699999999998</v>
      </c>
      <c r="M522" s="106">
        <v>644485.83490000002</v>
      </c>
      <c r="N522" s="106">
        <v>5542109.5401999997</v>
      </c>
      <c r="O522" s="106">
        <v>1359268</v>
      </c>
      <c r="P522" s="106">
        <v>568050</v>
      </c>
      <c r="R522" s="28" t="s">
        <v>1429</v>
      </c>
    </row>
    <row r="523" spans="1:18" ht="12.95" customHeight="1" x14ac:dyDescent="0.2">
      <c r="A523" s="98" t="s">
        <v>619</v>
      </c>
      <c r="B523" s="84" t="s">
        <v>763</v>
      </c>
      <c r="C523" s="98" t="s">
        <v>698</v>
      </c>
      <c r="D523" s="98" t="str">
        <f t="shared" si="4"/>
        <v>083-1</v>
      </c>
      <c r="E523" s="98">
        <v>10</v>
      </c>
      <c r="F523" s="99">
        <v>645249.85710000002</v>
      </c>
      <c r="G523" s="99">
        <v>5541275.3328999998</v>
      </c>
      <c r="I523" s="98">
        <v>1360068</v>
      </c>
      <c r="J523" s="98">
        <v>567250</v>
      </c>
      <c r="L523" s="109">
        <v>0.25071899999999997</v>
      </c>
      <c r="M523" s="106">
        <v>645249.85710000002</v>
      </c>
      <c r="N523" s="106">
        <v>5541275.3328999998</v>
      </c>
      <c r="O523" s="106">
        <v>1360068</v>
      </c>
      <c r="P523" s="106">
        <v>567250</v>
      </c>
      <c r="R523" s="28" t="s">
        <v>1429</v>
      </c>
    </row>
    <row r="524" spans="1:18" ht="12.95" customHeight="1" x14ac:dyDescent="0.2">
      <c r="A524" s="98" t="s">
        <v>619</v>
      </c>
      <c r="B524" s="84" t="s">
        <v>763</v>
      </c>
      <c r="C524" s="98" t="s">
        <v>699</v>
      </c>
      <c r="D524" s="98" t="str">
        <f t="shared" si="4"/>
        <v>083-1</v>
      </c>
      <c r="E524" s="98">
        <v>10</v>
      </c>
      <c r="F524" s="99">
        <v>645284.9632</v>
      </c>
      <c r="G524" s="99">
        <v>5542074.4406000003</v>
      </c>
      <c r="I524" s="98">
        <v>1360068</v>
      </c>
      <c r="J524" s="98">
        <v>568050</v>
      </c>
      <c r="L524" s="109">
        <v>0.35222900000000001</v>
      </c>
      <c r="M524" s="106">
        <v>645284.9632</v>
      </c>
      <c r="N524" s="106">
        <v>5542074.4406000003</v>
      </c>
      <c r="O524" s="106">
        <v>1360068</v>
      </c>
      <c r="P524" s="106">
        <v>568050</v>
      </c>
    </row>
    <row r="525" spans="1:18" ht="12.95" customHeight="1" x14ac:dyDescent="0.2">
      <c r="A525" s="98" t="s">
        <v>619</v>
      </c>
      <c r="B525" s="84" t="s">
        <v>763</v>
      </c>
      <c r="C525" s="98" t="s">
        <v>711</v>
      </c>
      <c r="D525" s="98" t="str">
        <f t="shared" si="4"/>
        <v>084-1</v>
      </c>
      <c r="E525" s="98">
        <v>10</v>
      </c>
      <c r="F525" s="99">
        <v>649386.04189999995</v>
      </c>
      <c r="G525" s="99">
        <v>5544296.1593000004</v>
      </c>
      <c r="I525" s="98">
        <v>1364068</v>
      </c>
      <c r="J525" s="98">
        <v>570450</v>
      </c>
      <c r="L525" s="109">
        <v>5.6276E-2</v>
      </c>
      <c r="M525" s="106">
        <v>649386.04189999995</v>
      </c>
      <c r="N525" s="106">
        <v>5544296.1593000004</v>
      </c>
      <c r="O525" s="106">
        <v>1364068</v>
      </c>
      <c r="P525" s="106">
        <v>570450</v>
      </c>
    </row>
    <row r="526" spans="1:18" ht="12.95" customHeight="1" x14ac:dyDescent="0.2">
      <c r="A526" s="98" t="s">
        <v>619</v>
      </c>
      <c r="B526" s="84" t="s">
        <v>763</v>
      </c>
      <c r="C526" s="98" t="s">
        <v>712</v>
      </c>
      <c r="D526" s="98" t="str">
        <f t="shared" si="4"/>
        <v>084-1</v>
      </c>
      <c r="E526" s="98">
        <v>10</v>
      </c>
      <c r="F526" s="99">
        <v>649421.17760000005</v>
      </c>
      <c r="G526" s="99">
        <v>5545095.2533999998</v>
      </c>
      <c r="I526" s="98">
        <v>1364068</v>
      </c>
      <c r="J526" s="98">
        <v>571250</v>
      </c>
      <c r="L526" s="109">
        <v>0.166375</v>
      </c>
      <c r="M526" s="106">
        <v>649421.17760000005</v>
      </c>
      <c r="N526" s="106">
        <v>5545095.2533999998</v>
      </c>
      <c r="O526" s="106">
        <v>1364068</v>
      </c>
      <c r="P526" s="106">
        <v>571250</v>
      </c>
    </row>
    <row r="527" spans="1:18" ht="12.95" customHeight="1" x14ac:dyDescent="0.2">
      <c r="A527" s="98" t="s">
        <v>619</v>
      </c>
      <c r="B527" s="84" t="s">
        <v>763</v>
      </c>
      <c r="C527" s="98" t="s">
        <v>713</v>
      </c>
      <c r="D527" s="98" t="str">
        <f t="shared" si="4"/>
        <v>084-1</v>
      </c>
      <c r="E527" s="98">
        <v>10</v>
      </c>
      <c r="F527" s="99">
        <v>650185.19999999995</v>
      </c>
      <c r="G527" s="99">
        <v>5544261.0255000005</v>
      </c>
      <c r="I527" s="98">
        <v>1364868</v>
      </c>
      <c r="J527" s="98">
        <v>570450</v>
      </c>
      <c r="L527" s="109">
        <v>3.8010999999999996E-2</v>
      </c>
      <c r="M527" s="106">
        <v>650185.19999999995</v>
      </c>
      <c r="N527" s="106">
        <v>5544261.0255000005</v>
      </c>
      <c r="O527" s="106">
        <v>1364868</v>
      </c>
      <c r="P527" s="106">
        <v>570450</v>
      </c>
    </row>
    <row r="528" spans="1:18" ht="12.95" customHeight="1" x14ac:dyDescent="0.2">
      <c r="A528" s="98" t="s">
        <v>619</v>
      </c>
      <c r="B528" s="84" t="s">
        <v>763</v>
      </c>
      <c r="C528" s="98" t="s">
        <v>714</v>
      </c>
      <c r="D528" s="98" t="str">
        <f t="shared" si="4"/>
        <v>084-1</v>
      </c>
      <c r="E528" s="98">
        <v>10</v>
      </c>
      <c r="F528" s="99">
        <v>650220.34250000003</v>
      </c>
      <c r="G528" s="99">
        <v>5545060.1222000001</v>
      </c>
      <c r="I528" s="98">
        <v>1364868</v>
      </c>
      <c r="J528" s="98">
        <v>571250</v>
      </c>
      <c r="L528" s="109">
        <v>0.20784199999999997</v>
      </c>
      <c r="M528" s="106">
        <v>650220.34250000003</v>
      </c>
      <c r="N528" s="106">
        <v>5545060.1222000001</v>
      </c>
      <c r="O528" s="106">
        <v>1364868</v>
      </c>
      <c r="P528" s="106">
        <v>571250</v>
      </c>
    </row>
    <row r="529" spans="1:16" ht="12.95" customHeight="1" x14ac:dyDescent="0.2">
      <c r="A529" s="98" t="s">
        <v>619</v>
      </c>
      <c r="B529" s="84" t="s">
        <v>763</v>
      </c>
      <c r="C529" s="98" t="s">
        <v>703</v>
      </c>
      <c r="D529" s="98" t="str">
        <f t="shared" si="4"/>
        <v>084-2</v>
      </c>
      <c r="E529" s="98">
        <v>10</v>
      </c>
      <c r="F529" s="99">
        <v>649315.76690000005</v>
      </c>
      <c r="G529" s="99">
        <v>5542697.9516000003</v>
      </c>
      <c r="I529" s="98">
        <v>1364068</v>
      </c>
      <c r="J529" s="98">
        <v>568850</v>
      </c>
      <c r="L529" s="109">
        <v>0.16985900000000001</v>
      </c>
      <c r="M529" s="106">
        <v>649315.76690000005</v>
      </c>
      <c r="N529" s="106">
        <v>5542697.9516000003</v>
      </c>
      <c r="O529" s="106">
        <v>1364068</v>
      </c>
      <c r="P529" s="106">
        <v>568850</v>
      </c>
    </row>
    <row r="530" spans="1:16" ht="12.95" customHeight="1" x14ac:dyDescent="0.2">
      <c r="A530" s="98" t="s">
        <v>619</v>
      </c>
      <c r="B530" s="84" t="s">
        <v>763</v>
      </c>
      <c r="C530" s="98" t="s">
        <v>704</v>
      </c>
      <c r="D530" s="98" t="str">
        <f t="shared" si="4"/>
        <v>084-2</v>
      </c>
      <c r="E530" s="98">
        <v>10</v>
      </c>
      <c r="F530" s="99">
        <v>649350.90500000003</v>
      </c>
      <c r="G530" s="99">
        <v>5543497.0586999999</v>
      </c>
      <c r="I530" s="98">
        <v>1364068</v>
      </c>
      <c r="J530" s="98">
        <v>569650</v>
      </c>
      <c r="L530" s="109">
        <v>0.28411799999999998</v>
      </c>
      <c r="M530" s="106">
        <v>649350.90500000003</v>
      </c>
      <c r="N530" s="106">
        <v>5543497.0586999999</v>
      </c>
      <c r="O530" s="106">
        <v>1364068</v>
      </c>
      <c r="P530" s="106">
        <v>569650</v>
      </c>
    </row>
    <row r="531" spans="1:16" ht="12.95" customHeight="1" x14ac:dyDescent="0.2">
      <c r="A531" s="98" t="s">
        <v>619</v>
      </c>
      <c r="B531" s="84" t="s">
        <v>763</v>
      </c>
      <c r="C531" s="98" t="s">
        <v>705</v>
      </c>
      <c r="D531" s="98" t="str">
        <f t="shared" si="4"/>
        <v>084-2</v>
      </c>
      <c r="E531" s="98">
        <v>10</v>
      </c>
      <c r="F531" s="99">
        <v>650114.91130000004</v>
      </c>
      <c r="G531" s="99">
        <v>5542662.8128000004</v>
      </c>
      <c r="I531" s="98">
        <v>1364868</v>
      </c>
      <c r="J531" s="98">
        <v>568850</v>
      </c>
      <c r="L531" s="109">
        <v>0.20406199999999999</v>
      </c>
      <c r="M531" s="106">
        <v>650114.91130000004</v>
      </c>
      <c r="N531" s="106">
        <v>5542662.8128000004</v>
      </c>
      <c r="O531" s="106">
        <v>1364868</v>
      </c>
      <c r="P531" s="106">
        <v>568850</v>
      </c>
    </row>
    <row r="532" spans="1:16" ht="12.95" customHeight="1" x14ac:dyDescent="0.2">
      <c r="A532" s="98" t="s">
        <v>619</v>
      </c>
      <c r="B532" s="84" t="s">
        <v>763</v>
      </c>
      <c r="C532" s="98" t="s">
        <v>706</v>
      </c>
      <c r="D532" s="98" t="str">
        <f t="shared" si="4"/>
        <v>084-2</v>
      </c>
      <c r="E532" s="98">
        <v>10</v>
      </c>
      <c r="F532" s="99">
        <v>650150.05619999999</v>
      </c>
      <c r="G532" s="99">
        <v>5543461.9223999996</v>
      </c>
      <c r="I532" s="98">
        <v>1364868</v>
      </c>
      <c r="J532" s="98">
        <v>569650</v>
      </c>
      <c r="L532" s="109">
        <v>0.112243</v>
      </c>
      <c r="M532" s="106">
        <v>650150.05619999999</v>
      </c>
      <c r="N532" s="106">
        <v>5543461.9223999996</v>
      </c>
      <c r="O532" s="106">
        <v>1364868</v>
      </c>
      <c r="P532" s="106">
        <v>569650</v>
      </c>
    </row>
    <row r="533" spans="1:16" ht="12.95" customHeight="1" x14ac:dyDescent="0.2">
      <c r="A533" s="98" t="s">
        <v>619</v>
      </c>
      <c r="B533" s="84" t="s">
        <v>763</v>
      </c>
      <c r="C533" s="98" t="s">
        <v>707</v>
      </c>
      <c r="D533" s="98" t="str">
        <f t="shared" si="4"/>
        <v>085-1</v>
      </c>
      <c r="E533" s="98">
        <v>10</v>
      </c>
      <c r="F533" s="99">
        <v>654110.65709999995</v>
      </c>
      <c r="G533" s="99">
        <v>5542487.0143999998</v>
      </c>
      <c r="I533" s="98">
        <v>1368868</v>
      </c>
      <c r="J533" s="98">
        <v>568850</v>
      </c>
      <c r="L533" s="109">
        <v>2.4414999999999999E-2</v>
      </c>
      <c r="M533" s="106">
        <v>654110.65709999995</v>
      </c>
      <c r="N533" s="106">
        <v>5542487.0143999998</v>
      </c>
      <c r="O533" s="106">
        <v>1368868</v>
      </c>
      <c r="P533" s="106">
        <v>568850</v>
      </c>
    </row>
    <row r="534" spans="1:16" ht="12.95" customHeight="1" x14ac:dyDescent="0.2">
      <c r="A534" s="98" t="s">
        <v>619</v>
      </c>
      <c r="B534" s="84" t="s">
        <v>763</v>
      </c>
      <c r="C534" s="98" t="s">
        <v>708</v>
      </c>
      <c r="D534" s="98" t="str">
        <f t="shared" si="4"/>
        <v>085-1</v>
      </c>
      <c r="E534" s="98">
        <v>10</v>
      </c>
      <c r="F534" s="99">
        <v>654145.83629999997</v>
      </c>
      <c r="G534" s="99">
        <v>5543286.1369000003</v>
      </c>
      <c r="I534" s="98">
        <v>1368868</v>
      </c>
      <c r="J534" s="98">
        <v>569650</v>
      </c>
      <c r="L534" s="109">
        <v>0.123145</v>
      </c>
      <c r="M534" s="106">
        <v>654145.83629999997</v>
      </c>
      <c r="N534" s="106">
        <v>5543286.1369000003</v>
      </c>
      <c r="O534" s="106">
        <v>1368868</v>
      </c>
      <c r="P534" s="106">
        <v>569650</v>
      </c>
    </row>
    <row r="535" spans="1:16" ht="12.95" customHeight="1" x14ac:dyDescent="0.2">
      <c r="A535" s="98" t="s">
        <v>619</v>
      </c>
      <c r="B535" s="84" t="s">
        <v>763</v>
      </c>
      <c r="C535" s="98" t="s">
        <v>709</v>
      </c>
      <c r="D535" s="98" t="str">
        <f t="shared" si="4"/>
        <v>085-1</v>
      </c>
      <c r="E535" s="98">
        <v>10</v>
      </c>
      <c r="F535" s="99">
        <v>654909.81110000005</v>
      </c>
      <c r="G535" s="99">
        <v>5542451.8339</v>
      </c>
      <c r="I535" s="98">
        <v>1369668</v>
      </c>
      <c r="J535" s="98">
        <v>568850</v>
      </c>
      <c r="L535" s="109">
        <v>3.6234000000000002E-2</v>
      </c>
      <c r="M535" s="106">
        <v>654909.81110000005</v>
      </c>
      <c r="N535" s="106">
        <v>5542451.8339</v>
      </c>
      <c r="O535" s="106">
        <v>1369668</v>
      </c>
      <c r="P535" s="106">
        <v>568850</v>
      </c>
    </row>
    <row r="536" spans="1:16" ht="12.95" customHeight="1" x14ac:dyDescent="0.2">
      <c r="A536" s="98" t="s">
        <v>619</v>
      </c>
      <c r="B536" s="84" t="s">
        <v>763</v>
      </c>
      <c r="C536" s="98" t="s">
        <v>710</v>
      </c>
      <c r="D536" s="98" t="str">
        <f t="shared" si="4"/>
        <v>085-1</v>
      </c>
      <c r="E536" s="98">
        <v>10</v>
      </c>
      <c r="F536" s="99">
        <v>654944.99719999998</v>
      </c>
      <c r="G536" s="99">
        <v>5543250.9589999998</v>
      </c>
      <c r="I536" s="98">
        <v>1369668</v>
      </c>
      <c r="J536" s="98">
        <v>569650</v>
      </c>
      <c r="L536" s="109">
        <v>7.7263999999999999E-2</v>
      </c>
      <c r="M536" s="106">
        <v>654944.99719999998</v>
      </c>
      <c r="N536" s="106">
        <v>5543250.9589999998</v>
      </c>
      <c r="O536" s="106">
        <v>1369668</v>
      </c>
      <c r="P536" s="106">
        <v>569650</v>
      </c>
    </row>
    <row r="537" spans="1:16" ht="12.95" customHeight="1" x14ac:dyDescent="0.2">
      <c r="A537" s="98" t="s">
        <v>619</v>
      </c>
      <c r="B537" s="84" t="s">
        <v>763</v>
      </c>
      <c r="C537" s="98" t="s">
        <v>723</v>
      </c>
      <c r="D537" s="98" t="str">
        <f t="shared" si="4"/>
        <v>086-1</v>
      </c>
      <c r="E537" s="98">
        <v>10</v>
      </c>
      <c r="F537" s="99">
        <v>651124.94990000001</v>
      </c>
      <c r="G537" s="99">
        <v>5547422.2429999998</v>
      </c>
      <c r="I537" s="98">
        <v>1365668</v>
      </c>
      <c r="J537" s="98">
        <v>573650</v>
      </c>
      <c r="L537" s="109">
        <v>9.6290999999999988E-2</v>
      </c>
      <c r="M537" s="106">
        <v>651124.94990000001</v>
      </c>
      <c r="N537" s="106">
        <v>5547422.2429999998</v>
      </c>
      <c r="O537" s="106">
        <v>1365668</v>
      </c>
      <c r="P537" s="106">
        <v>573650</v>
      </c>
    </row>
    <row r="538" spans="1:16" ht="12.95" customHeight="1" x14ac:dyDescent="0.2">
      <c r="A538" s="98" t="s">
        <v>619</v>
      </c>
      <c r="B538" s="84" t="s">
        <v>763</v>
      </c>
      <c r="C538" s="98" t="s">
        <v>724</v>
      </c>
      <c r="D538" s="98" t="str">
        <f t="shared" si="4"/>
        <v>086-1</v>
      </c>
      <c r="E538" s="98">
        <v>10</v>
      </c>
      <c r="F538" s="99">
        <v>651160.09439999994</v>
      </c>
      <c r="G538" s="99">
        <v>5548221.3163999999</v>
      </c>
      <c r="I538" s="98">
        <v>1365668</v>
      </c>
      <c r="J538" s="98">
        <v>574450</v>
      </c>
      <c r="L538" s="109">
        <v>0.18273599999999998</v>
      </c>
      <c r="M538" s="106">
        <v>651160.09439999994</v>
      </c>
      <c r="N538" s="106">
        <v>5548221.3163999999</v>
      </c>
      <c r="O538" s="106">
        <v>1365668</v>
      </c>
      <c r="P538" s="106">
        <v>574450</v>
      </c>
    </row>
    <row r="539" spans="1:16" ht="12.95" customHeight="1" x14ac:dyDescent="0.2">
      <c r="A539" s="98" t="s">
        <v>619</v>
      </c>
      <c r="B539" s="84" t="s">
        <v>763</v>
      </c>
      <c r="C539" s="98" t="s">
        <v>725</v>
      </c>
      <c r="D539" s="98" t="str">
        <f t="shared" si="4"/>
        <v>086-1</v>
      </c>
      <c r="E539" s="98">
        <v>10</v>
      </c>
      <c r="F539" s="99">
        <v>651924.13840000005</v>
      </c>
      <c r="G539" s="99">
        <v>5547387.1056000004</v>
      </c>
      <c r="I539" s="98">
        <v>1366468</v>
      </c>
      <c r="J539" s="98">
        <v>573650</v>
      </c>
      <c r="L539" s="109">
        <v>2.9110999999999998E-2</v>
      </c>
      <c r="M539" s="106">
        <v>651924.13840000005</v>
      </c>
      <c r="N539" s="106">
        <v>5547387.1056000004</v>
      </c>
      <c r="O539" s="106">
        <v>1366468</v>
      </c>
      <c r="P539" s="106">
        <v>573650</v>
      </c>
    </row>
    <row r="540" spans="1:16" ht="12.95" customHeight="1" x14ac:dyDescent="0.2">
      <c r="A540" s="98" t="s">
        <v>619</v>
      </c>
      <c r="B540" s="84" t="s">
        <v>763</v>
      </c>
      <c r="C540" s="98" t="s">
        <v>726</v>
      </c>
      <c r="D540" s="98" t="str">
        <f t="shared" si="4"/>
        <v>086-1</v>
      </c>
      <c r="E540" s="98">
        <v>10</v>
      </c>
      <c r="F540" s="99">
        <v>651959.28980000003</v>
      </c>
      <c r="G540" s="99">
        <v>5548186.1815999998</v>
      </c>
      <c r="I540" s="98">
        <v>1366468</v>
      </c>
      <c r="J540" s="98">
        <v>574450</v>
      </c>
      <c r="L540" s="109">
        <v>0.28313099999999997</v>
      </c>
      <c r="M540" s="106">
        <v>651959.28980000003</v>
      </c>
      <c r="N540" s="106">
        <v>5548186.1815999998</v>
      </c>
      <c r="O540" s="106">
        <v>1366468</v>
      </c>
      <c r="P540" s="106">
        <v>574450</v>
      </c>
    </row>
    <row r="541" spans="1:16" ht="12.95" customHeight="1" x14ac:dyDescent="0.2">
      <c r="A541" s="98" t="s">
        <v>619</v>
      </c>
      <c r="B541" s="84" t="s">
        <v>763</v>
      </c>
      <c r="C541" s="98" t="s">
        <v>727</v>
      </c>
      <c r="D541" s="98" t="str">
        <f t="shared" si="4"/>
        <v>087-1</v>
      </c>
      <c r="E541" s="98">
        <v>10</v>
      </c>
      <c r="F541" s="99">
        <v>651195.23770000006</v>
      </c>
      <c r="G541" s="99">
        <v>5549020.3833999997</v>
      </c>
      <c r="I541" s="98">
        <v>1365668</v>
      </c>
      <c r="J541" s="98">
        <v>575250</v>
      </c>
      <c r="L541" s="109">
        <v>0.27032400000000001</v>
      </c>
      <c r="M541" s="106">
        <v>651195.23770000006</v>
      </c>
      <c r="N541" s="106">
        <v>5549020.3833999997</v>
      </c>
      <c r="O541" s="106">
        <v>1365668</v>
      </c>
      <c r="P541" s="106">
        <v>575250</v>
      </c>
    </row>
    <row r="542" spans="1:16" ht="12.95" customHeight="1" x14ac:dyDescent="0.2">
      <c r="A542" s="98" t="s">
        <v>619</v>
      </c>
      <c r="B542" s="84" t="s">
        <v>763</v>
      </c>
      <c r="C542" s="98" t="s">
        <v>728</v>
      </c>
      <c r="D542" s="98" t="str">
        <f t="shared" si="4"/>
        <v>087-1</v>
      </c>
      <c r="E542" s="98">
        <v>10</v>
      </c>
      <c r="F542" s="99">
        <v>651230.3798</v>
      </c>
      <c r="G542" s="99">
        <v>5549819.4441</v>
      </c>
      <c r="I542" s="98">
        <v>1365668</v>
      </c>
      <c r="J542" s="98">
        <v>576050</v>
      </c>
      <c r="L542" s="109">
        <v>0.25032399999999999</v>
      </c>
      <c r="M542" s="106">
        <v>651230.3798</v>
      </c>
      <c r="N542" s="106">
        <v>5549819.4441</v>
      </c>
      <c r="O542" s="106">
        <v>1365668</v>
      </c>
      <c r="P542" s="106">
        <v>576050</v>
      </c>
    </row>
    <row r="543" spans="1:16" ht="12.95" customHeight="1" x14ac:dyDescent="0.2">
      <c r="A543" s="98" t="s">
        <v>619</v>
      </c>
      <c r="B543" s="84" t="s">
        <v>763</v>
      </c>
      <c r="C543" s="98" t="s">
        <v>729</v>
      </c>
      <c r="D543" s="98" t="str">
        <f t="shared" si="4"/>
        <v>087-1</v>
      </c>
      <c r="E543" s="98">
        <v>10</v>
      </c>
      <c r="F543" s="99">
        <v>651994.4399</v>
      </c>
      <c r="G543" s="99">
        <v>5548985.2511999998</v>
      </c>
      <c r="I543" s="98">
        <v>1366468</v>
      </c>
      <c r="J543" s="98">
        <v>575250</v>
      </c>
      <c r="L543" s="109">
        <v>0.17691099999999998</v>
      </c>
      <c r="M543" s="106">
        <v>651994.4399</v>
      </c>
      <c r="N543" s="106">
        <v>5548985.2511999998</v>
      </c>
      <c r="O543" s="106">
        <v>1366468</v>
      </c>
      <c r="P543" s="106">
        <v>575250</v>
      </c>
    </row>
    <row r="544" spans="1:16" ht="12.95" customHeight="1" x14ac:dyDescent="0.2">
      <c r="A544" s="98" t="s">
        <v>619</v>
      </c>
      <c r="B544" s="84" t="s">
        <v>763</v>
      </c>
      <c r="C544" s="98" t="s">
        <v>730</v>
      </c>
      <c r="D544" s="98" t="str">
        <f t="shared" si="4"/>
        <v>087-1</v>
      </c>
      <c r="E544" s="98">
        <v>10</v>
      </c>
      <c r="F544" s="99">
        <v>652029.58869999996</v>
      </c>
      <c r="G544" s="99">
        <v>5549784.3143999996</v>
      </c>
      <c r="I544" s="98">
        <v>1366468</v>
      </c>
      <c r="J544" s="98">
        <v>576050</v>
      </c>
      <c r="L544" s="109">
        <v>0.19517600000000002</v>
      </c>
      <c r="M544" s="106">
        <v>652029.58869999996</v>
      </c>
      <c r="N544" s="106">
        <v>5549784.3143999996</v>
      </c>
      <c r="O544" s="106">
        <v>1366468</v>
      </c>
      <c r="P544" s="106">
        <v>576050</v>
      </c>
    </row>
    <row r="545" spans="1:18" ht="12.95" customHeight="1" x14ac:dyDescent="0.2">
      <c r="A545" s="98" t="s">
        <v>619</v>
      </c>
      <c r="B545" s="84" t="s">
        <v>763</v>
      </c>
      <c r="C545" s="98" t="s">
        <v>731</v>
      </c>
      <c r="D545" s="98" t="str">
        <f t="shared" si="4"/>
        <v>087-2</v>
      </c>
      <c r="E545" s="98">
        <v>10</v>
      </c>
      <c r="F545" s="99">
        <v>654392.05599999998</v>
      </c>
      <c r="G545" s="99">
        <v>5548879.8134000003</v>
      </c>
      <c r="I545" s="98">
        <v>1368868</v>
      </c>
      <c r="J545" s="98">
        <v>575250</v>
      </c>
      <c r="L545" s="109">
        <v>0.32400599999999996</v>
      </c>
      <c r="M545" s="106">
        <v>654392.05599999998</v>
      </c>
      <c r="N545" s="106">
        <v>5548879.8134000003</v>
      </c>
      <c r="O545" s="106">
        <v>1368868</v>
      </c>
      <c r="P545" s="106">
        <v>575250</v>
      </c>
    </row>
    <row r="546" spans="1:18" ht="12.95" customHeight="1" x14ac:dyDescent="0.2">
      <c r="A546" s="98" t="s">
        <v>619</v>
      </c>
      <c r="B546" s="84" t="s">
        <v>763</v>
      </c>
      <c r="C546" s="98" t="s">
        <v>732</v>
      </c>
      <c r="D546" s="98" t="str">
        <f t="shared" si="4"/>
        <v>087-2</v>
      </c>
      <c r="E546" s="98">
        <v>10</v>
      </c>
      <c r="F546" s="99">
        <v>654427.22519999999</v>
      </c>
      <c r="G546" s="99">
        <v>5549678.8843999999</v>
      </c>
      <c r="I546" s="98">
        <v>1368868</v>
      </c>
      <c r="J546" s="98">
        <v>576050</v>
      </c>
      <c r="L546" s="109">
        <v>0.13438600000000001</v>
      </c>
      <c r="M546" s="106">
        <v>654427.22519999999</v>
      </c>
      <c r="N546" s="106">
        <v>5549678.8843999999</v>
      </c>
      <c r="O546" s="106">
        <v>1368868</v>
      </c>
      <c r="P546" s="106">
        <v>576050</v>
      </c>
    </row>
    <row r="547" spans="1:18" ht="12.95" customHeight="1" x14ac:dyDescent="0.2">
      <c r="A547" s="98" t="s">
        <v>619</v>
      </c>
      <c r="B547" s="84" t="s">
        <v>763</v>
      </c>
      <c r="C547" s="98" t="s">
        <v>733</v>
      </c>
      <c r="D547" s="98" t="str">
        <f t="shared" si="4"/>
        <v>087-2</v>
      </c>
      <c r="E547" s="98">
        <v>10</v>
      </c>
      <c r="F547" s="99">
        <v>655191.26459999999</v>
      </c>
      <c r="G547" s="99">
        <v>5548844.6538000004</v>
      </c>
      <c r="I547" s="98">
        <v>1369668</v>
      </c>
      <c r="J547" s="98">
        <v>575250</v>
      </c>
      <c r="L547" s="109">
        <v>0.20581099999999999</v>
      </c>
      <c r="M547" s="106">
        <v>655191.26459999999</v>
      </c>
      <c r="N547" s="106">
        <v>5548844.6538000004</v>
      </c>
      <c r="O547" s="106">
        <v>1369668</v>
      </c>
      <c r="P547" s="106">
        <v>575250</v>
      </c>
    </row>
    <row r="548" spans="1:18" ht="12.95" customHeight="1" x14ac:dyDescent="0.2">
      <c r="A548" s="98" t="s">
        <v>619</v>
      </c>
      <c r="B548" s="84" t="s">
        <v>763</v>
      </c>
      <c r="C548" s="98" t="s">
        <v>734</v>
      </c>
      <c r="D548" s="98" t="str">
        <f t="shared" si="4"/>
        <v>087-2</v>
      </c>
      <c r="E548" s="98">
        <v>10</v>
      </c>
      <c r="F548" s="99">
        <v>655226.44059999997</v>
      </c>
      <c r="G548" s="99">
        <v>5549643.7274000002</v>
      </c>
      <c r="I548" s="98">
        <v>1369668</v>
      </c>
      <c r="J548" s="98">
        <v>576050</v>
      </c>
      <c r="L548" s="109">
        <v>0.12761600000000001</v>
      </c>
      <c r="M548" s="106">
        <v>655226.44059999997</v>
      </c>
      <c r="N548" s="106">
        <v>5549643.7274000002</v>
      </c>
      <c r="O548" s="106">
        <v>1369668</v>
      </c>
      <c r="P548" s="106">
        <v>576050</v>
      </c>
    </row>
    <row r="549" spans="1:18" ht="12.95" customHeight="1" x14ac:dyDescent="0.2">
      <c r="A549" s="98" t="s">
        <v>619</v>
      </c>
      <c r="B549" s="84" t="s">
        <v>763</v>
      </c>
      <c r="C549" s="98" t="s">
        <v>739</v>
      </c>
      <c r="D549" s="98" t="str">
        <f t="shared" si="4"/>
        <v>088-1</v>
      </c>
      <c r="E549" s="98">
        <v>10</v>
      </c>
      <c r="F549" s="99">
        <v>653004.5588</v>
      </c>
      <c r="G549" s="99">
        <v>5553744.4107999997</v>
      </c>
      <c r="I549" s="98">
        <v>1367268</v>
      </c>
      <c r="J549" s="98">
        <v>580050</v>
      </c>
      <c r="L549" s="109">
        <v>3.2510999999999998E-2</v>
      </c>
      <c r="M549" s="106">
        <v>653004.5588</v>
      </c>
      <c r="N549" s="106">
        <v>5553744.4107999997</v>
      </c>
      <c r="O549" s="106">
        <v>1367268</v>
      </c>
      <c r="P549" s="106">
        <v>580050</v>
      </c>
    </row>
    <row r="550" spans="1:18" ht="12.95" customHeight="1" x14ac:dyDescent="0.2">
      <c r="A550" s="98" t="s">
        <v>619</v>
      </c>
      <c r="B550" s="84" t="s">
        <v>763</v>
      </c>
      <c r="C550" s="98" t="s">
        <v>740</v>
      </c>
      <c r="D550" s="98" t="str">
        <f t="shared" si="4"/>
        <v>088-1</v>
      </c>
      <c r="E550" s="98">
        <v>10</v>
      </c>
      <c r="F550" s="99">
        <v>653039.70689999999</v>
      </c>
      <c r="G550" s="99">
        <v>5554543.4382999996</v>
      </c>
      <c r="I550" s="98">
        <v>1367268</v>
      </c>
      <c r="J550" s="98">
        <v>580850</v>
      </c>
      <c r="L550" s="109">
        <v>3.2666000000000001E-2</v>
      </c>
      <c r="M550" s="106">
        <v>653039.70689999999</v>
      </c>
      <c r="N550" s="106">
        <v>5554543.4382999996</v>
      </c>
      <c r="O550" s="106">
        <v>1367268</v>
      </c>
      <c r="P550" s="106">
        <v>580850</v>
      </c>
    </row>
    <row r="551" spans="1:18" ht="12.95" customHeight="1" x14ac:dyDescent="0.2">
      <c r="A551" s="98" t="s">
        <v>619</v>
      </c>
      <c r="B551" s="84" t="s">
        <v>763</v>
      </c>
      <c r="C551" s="98" t="s">
        <v>741</v>
      </c>
      <c r="D551" s="98" t="str">
        <f t="shared" si="4"/>
        <v>088-1</v>
      </c>
      <c r="E551" s="98">
        <v>10</v>
      </c>
      <c r="F551" s="99">
        <v>653803.80469999998</v>
      </c>
      <c r="G551" s="99">
        <v>5553709.2803999996</v>
      </c>
      <c r="I551" s="98">
        <v>1368068</v>
      </c>
      <c r="J551" s="98">
        <v>580050</v>
      </c>
      <c r="L551" s="109">
        <v>0.34593800000000002</v>
      </c>
      <c r="M551" s="106">
        <v>653803.80469999998</v>
      </c>
      <c r="N551" s="106">
        <v>5553709.2803999996</v>
      </c>
      <c r="O551" s="106">
        <v>1368068</v>
      </c>
      <c r="P551" s="106">
        <v>580050</v>
      </c>
    </row>
    <row r="552" spans="1:18" ht="12.95" customHeight="1" x14ac:dyDescent="0.2">
      <c r="A552" s="98" t="s">
        <v>619</v>
      </c>
      <c r="B552" s="84" t="s">
        <v>763</v>
      </c>
      <c r="C552" s="98" t="s">
        <v>742</v>
      </c>
      <c r="D552" s="98" t="str">
        <f t="shared" si="4"/>
        <v>088-1</v>
      </c>
      <c r="E552" s="98">
        <v>10</v>
      </c>
      <c r="F552" s="99">
        <v>653838.95959999994</v>
      </c>
      <c r="G552" s="99">
        <v>5554508.3104999997</v>
      </c>
      <c r="I552" s="98">
        <v>1368068</v>
      </c>
      <c r="J552" s="98">
        <v>580850</v>
      </c>
      <c r="L552" s="109">
        <v>4.6615000000000004E-2</v>
      </c>
      <c r="M552" s="106">
        <v>653838.95959999994</v>
      </c>
      <c r="N552" s="106">
        <v>5554508.3104999997</v>
      </c>
      <c r="O552" s="106">
        <v>1368068</v>
      </c>
      <c r="P552" s="106">
        <v>580850</v>
      </c>
    </row>
    <row r="553" spans="1:18" ht="12.95" customHeight="1" x14ac:dyDescent="0.2">
      <c r="A553" s="98" t="s">
        <v>619</v>
      </c>
      <c r="B553" s="84" t="s">
        <v>763</v>
      </c>
      <c r="C553" s="98" t="s">
        <v>735</v>
      </c>
      <c r="D553" s="98" t="str">
        <f t="shared" si="4"/>
        <v>088-2</v>
      </c>
      <c r="E553" s="98">
        <v>10</v>
      </c>
      <c r="F553" s="99">
        <v>652934.25870000001</v>
      </c>
      <c r="G553" s="99">
        <v>5552146.3366999999</v>
      </c>
      <c r="I553" s="98">
        <v>1367268</v>
      </c>
      <c r="J553" s="98">
        <v>578450</v>
      </c>
      <c r="L553" s="109">
        <v>0.10939399999999999</v>
      </c>
      <c r="M553" s="106">
        <v>652934.25870000001</v>
      </c>
      <c r="N553" s="106">
        <v>5552146.3366999999</v>
      </c>
      <c r="O553" s="106">
        <v>1367268</v>
      </c>
      <c r="P553" s="106">
        <v>578450</v>
      </c>
    </row>
    <row r="554" spans="1:18" ht="12.95" customHeight="1" x14ac:dyDescent="0.2">
      <c r="A554" s="98" t="s">
        <v>619</v>
      </c>
      <c r="B554" s="84" t="s">
        <v>763</v>
      </c>
      <c r="C554" s="98" t="s">
        <v>736</v>
      </c>
      <c r="D554" s="98" t="str">
        <f t="shared" si="4"/>
        <v>088-2</v>
      </c>
      <c r="E554" s="98">
        <v>10</v>
      </c>
      <c r="F554" s="99">
        <v>652969.4094</v>
      </c>
      <c r="G554" s="99">
        <v>5552945.3770000003</v>
      </c>
      <c r="I554" s="98">
        <v>1367268</v>
      </c>
      <c r="J554" s="98">
        <v>579250</v>
      </c>
      <c r="L554" s="109">
        <v>0.16383600000000001</v>
      </c>
      <c r="M554" s="106">
        <v>652969.4094</v>
      </c>
      <c r="N554" s="106">
        <v>5552945.3770000003</v>
      </c>
      <c r="O554" s="106">
        <v>1367268</v>
      </c>
      <c r="P554" s="106">
        <v>579250</v>
      </c>
    </row>
    <row r="555" spans="1:18" ht="12.95" customHeight="1" x14ac:dyDescent="0.2">
      <c r="A555" s="98" t="s">
        <v>619</v>
      </c>
      <c r="B555" s="84" t="s">
        <v>763</v>
      </c>
      <c r="C555" s="98" t="s">
        <v>737</v>
      </c>
      <c r="D555" s="98" t="str">
        <f t="shared" ref="D555:D575" si="5">LEFT(C555,5)</f>
        <v>088-2</v>
      </c>
      <c r="E555" s="98">
        <v>10</v>
      </c>
      <c r="F555" s="99">
        <v>653733.49120000005</v>
      </c>
      <c r="G555" s="99">
        <v>5552111.2012</v>
      </c>
      <c r="I555" s="98">
        <v>1368068</v>
      </c>
      <c r="J555" s="98">
        <v>578450</v>
      </c>
      <c r="L555" s="109">
        <v>7.4006000000000002E-2</v>
      </c>
      <c r="M555" s="106">
        <v>653733.49120000005</v>
      </c>
      <c r="N555" s="106">
        <v>5552111.2012</v>
      </c>
      <c r="O555" s="106">
        <v>1368068</v>
      </c>
      <c r="P555" s="106">
        <v>578450</v>
      </c>
    </row>
    <row r="556" spans="1:18" ht="12.95" customHeight="1" x14ac:dyDescent="0.2">
      <c r="A556" s="98" t="s">
        <v>619</v>
      </c>
      <c r="B556" s="84" t="s">
        <v>763</v>
      </c>
      <c r="C556" s="98" t="s">
        <v>738</v>
      </c>
      <c r="D556" s="98" t="str">
        <f t="shared" si="5"/>
        <v>088-2</v>
      </c>
      <c r="E556" s="98">
        <v>10</v>
      </c>
      <c r="F556" s="99">
        <v>653768.64859999996</v>
      </c>
      <c r="G556" s="99">
        <v>5552910.2439999999</v>
      </c>
      <c r="I556" s="98">
        <v>1368068</v>
      </c>
      <c r="J556" s="98">
        <v>579250</v>
      </c>
      <c r="L556" s="109">
        <v>0.29536000000000001</v>
      </c>
      <c r="M556" s="106">
        <v>653768.64859999996</v>
      </c>
      <c r="N556" s="106">
        <v>5552910.2439999999</v>
      </c>
      <c r="O556" s="106">
        <v>1368068</v>
      </c>
      <c r="P556" s="106">
        <v>579250</v>
      </c>
    </row>
    <row r="557" spans="1:18" ht="12.95" customHeight="1" x14ac:dyDescent="0.2">
      <c r="A557" s="98" t="s">
        <v>619</v>
      </c>
      <c r="B557" s="84" t="s">
        <v>763</v>
      </c>
      <c r="C557" s="98" t="s">
        <v>743</v>
      </c>
      <c r="D557" s="98" t="str">
        <f t="shared" si="5"/>
        <v>091-1</v>
      </c>
      <c r="E557" s="98">
        <v>10</v>
      </c>
      <c r="F557" s="99">
        <v>640462.0993</v>
      </c>
      <c r="G557" s="99">
        <v>5559898.3601000002</v>
      </c>
      <c r="I557" s="98">
        <v>1354468</v>
      </c>
      <c r="J557" s="98">
        <v>585650</v>
      </c>
      <c r="L557" s="109">
        <v>0.25428000000000001</v>
      </c>
      <c r="M557" s="106">
        <v>640462.0993</v>
      </c>
      <c r="N557" s="106">
        <v>5559898.3601000002</v>
      </c>
      <c r="O557" s="106">
        <v>1354468</v>
      </c>
      <c r="P557" s="106">
        <v>585650</v>
      </c>
    </row>
    <row r="558" spans="1:18" ht="12.95" customHeight="1" x14ac:dyDescent="0.2">
      <c r="A558" s="98" t="s">
        <v>619</v>
      </c>
      <c r="B558" s="84" t="s">
        <v>763</v>
      </c>
      <c r="C558" s="98" t="s">
        <v>744</v>
      </c>
      <c r="D558" s="98" t="str">
        <f t="shared" si="5"/>
        <v>091-1</v>
      </c>
      <c r="E558" s="98">
        <v>10</v>
      </c>
      <c r="F558" s="99">
        <v>641226.32660000003</v>
      </c>
      <c r="G558" s="99">
        <v>5559064.4020999996</v>
      </c>
      <c r="I558" s="98">
        <v>1355268</v>
      </c>
      <c r="J558" s="98">
        <v>584850</v>
      </c>
      <c r="L558" s="109">
        <v>0.13983100000000001</v>
      </c>
      <c r="M558" s="106">
        <v>641226.32660000003</v>
      </c>
      <c r="N558" s="106">
        <v>5559064.4020999996</v>
      </c>
      <c r="O558" s="106">
        <v>1355268</v>
      </c>
      <c r="P558" s="106">
        <v>584850</v>
      </c>
    </row>
    <row r="559" spans="1:18" ht="12.95" customHeight="1" x14ac:dyDescent="0.2">
      <c r="A559" s="98" t="s">
        <v>619</v>
      </c>
      <c r="B559" s="84" t="s">
        <v>763</v>
      </c>
      <c r="C559" s="98" t="s">
        <v>745</v>
      </c>
      <c r="D559" s="98" t="str">
        <f t="shared" si="5"/>
        <v>091-1</v>
      </c>
      <c r="E559" s="98">
        <v>10</v>
      </c>
      <c r="F559" s="99">
        <v>641261.36730000004</v>
      </c>
      <c r="G559" s="99">
        <v>5559863.3542999998</v>
      </c>
      <c r="I559" s="98">
        <v>1355268</v>
      </c>
      <c r="J559" s="98">
        <v>585650</v>
      </c>
      <c r="L559" s="109">
        <v>7.2172E-2</v>
      </c>
      <c r="M559" s="106">
        <v>641261.36730000004</v>
      </c>
      <c r="N559" s="106">
        <v>5559863.3542999998</v>
      </c>
      <c r="O559" s="106">
        <v>1355268</v>
      </c>
      <c r="P559" s="106">
        <v>585650</v>
      </c>
      <c r="R559" s="28" t="s">
        <v>1430</v>
      </c>
    </row>
    <row r="560" spans="1:18" ht="12.95" customHeight="1" x14ac:dyDescent="0.2">
      <c r="A560" s="98" t="s">
        <v>619</v>
      </c>
      <c r="B560" s="84" t="s">
        <v>763</v>
      </c>
      <c r="C560" s="98" t="s">
        <v>746</v>
      </c>
      <c r="D560" s="98" t="str">
        <f t="shared" si="5"/>
        <v>092-1</v>
      </c>
      <c r="E560" s="98">
        <v>10</v>
      </c>
      <c r="F560" s="99">
        <v>645222.65540000005</v>
      </c>
      <c r="G560" s="99">
        <v>5558889.2615999999</v>
      </c>
      <c r="I560" s="98">
        <v>1359268</v>
      </c>
      <c r="J560" s="98">
        <v>584850</v>
      </c>
      <c r="L560" s="109">
        <v>0.20410399999999998</v>
      </c>
      <c r="M560" s="106">
        <v>645222.65540000005</v>
      </c>
      <c r="N560" s="106">
        <v>5558889.2615999999</v>
      </c>
      <c r="O560" s="106">
        <v>1359268</v>
      </c>
      <c r="P560" s="106">
        <v>584850</v>
      </c>
    </row>
    <row r="561" spans="1:18" ht="12.95" customHeight="1" x14ac:dyDescent="0.2">
      <c r="A561" s="98" t="s">
        <v>619</v>
      </c>
      <c r="B561" s="84" t="s">
        <v>763</v>
      </c>
      <c r="C561" s="98" t="s">
        <v>747</v>
      </c>
      <c r="D561" s="98" t="str">
        <f t="shared" si="5"/>
        <v>092-1</v>
      </c>
      <c r="E561" s="98">
        <v>10</v>
      </c>
      <c r="F561" s="99">
        <v>645257.72939999995</v>
      </c>
      <c r="G561" s="99">
        <v>5559688.2259999998</v>
      </c>
      <c r="I561" s="98">
        <v>1359268</v>
      </c>
      <c r="J561" s="98">
        <v>585650</v>
      </c>
      <c r="L561" s="109">
        <v>5.9181999999999998E-2</v>
      </c>
      <c r="M561" s="106">
        <v>645257.72939999995</v>
      </c>
      <c r="N561" s="106">
        <v>5559688.2259999998</v>
      </c>
      <c r="O561" s="106">
        <v>1359268</v>
      </c>
      <c r="P561" s="106">
        <v>585650</v>
      </c>
    </row>
    <row r="562" spans="1:18" ht="12.95" customHeight="1" x14ac:dyDescent="0.2">
      <c r="A562" s="98" t="s">
        <v>619</v>
      </c>
      <c r="B562" s="84" t="s">
        <v>763</v>
      </c>
      <c r="C562" s="98" t="s">
        <v>748</v>
      </c>
      <c r="D562" s="98" t="str">
        <f t="shared" si="5"/>
        <v>092-1</v>
      </c>
      <c r="E562" s="98">
        <v>10</v>
      </c>
      <c r="F562" s="99">
        <v>646021.92570000002</v>
      </c>
      <c r="G562" s="99">
        <v>5558854.2134999996</v>
      </c>
      <c r="I562" s="98">
        <v>1360068</v>
      </c>
      <c r="J562" s="98">
        <v>584850</v>
      </c>
      <c r="L562" s="109">
        <v>0.120987</v>
      </c>
      <c r="M562" s="106">
        <v>646021.92570000002</v>
      </c>
      <c r="N562" s="106">
        <v>5558854.2134999996</v>
      </c>
      <c r="O562" s="106">
        <v>1360068</v>
      </c>
      <c r="P562" s="106">
        <v>584850</v>
      </c>
    </row>
    <row r="563" spans="1:18" ht="12.95" customHeight="1" x14ac:dyDescent="0.2">
      <c r="A563" s="98" t="s">
        <v>619</v>
      </c>
      <c r="B563" s="84" t="s">
        <v>763</v>
      </c>
      <c r="C563" s="98" t="s">
        <v>749</v>
      </c>
      <c r="D563" s="98" t="str">
        <f t="shared" si="5"/>
        <v>092-1</v>
      </c>
      <c r="E563" s="98">
        <v>10</v>
      </c>
      <c r="F563" s="99">
        <v>646057.00630000001</v>
      </c>
      <c r="G563" s="99">
        <v>5559653.1804</v>
      </c>
      <c r="I563" s="98">
        <v>1360068</v>
      </c>
      <c r="J563" s="98">
        <v>585650</v>
      </c>
      <c r="L563" s="109">
        <v>8.6798E-2</v>
      </c>
      <c r="M563" s="106">
        <v>646057.00630000001</v>
      </c>
      <c r="N563" s="106">
        <v>5559653.1804</v>
      </c>
      <c r="O563" s="106">
        <v>1360068</v>
      </c>
      <c r="P563" s="106">
        <v>585650</v>
      </c>
    </row>
    <row r="564" spans="1:18" ht="12.95" customHeight="1" x14ac:dyDescent="0.2">
      <c r="A564" s="98" t="s">
        <v>619</v>
      </c>
      <c r="B564" s="84" t="s">
        <v>763</v>
      </c>
      <c r="C564" s="98" t="s">
        <v>750</v>
      </c>
      <c r="D564" s="98" t="str">
        <f t="shared" si="5"/>
        <v>093-1</v>
      </c>
      <c r="E564" s="98">
        <v>10</v>
      </c>
      <c r="F564" s="99">
        <v>648489.94579999999</v>
      </c>
      <c r="G564" s="99">
        <v>5560346.9715999998</v>
      </c>
      <c r="I564" s="98">
        <v>1362468</v>
      </c>
      <c r="J564" s="98">
        <v>586450</v>
      </c>
      <c r="L564" s="109">
        <v>0.16730599999999998</v>
      </c>
      <c r="M564" s="106">
        <v>648489.94579999999</v>
      </c>
      <c r="N564" s="106">
        <v>5560346.9715999998</v>
      </c>
      <c r="O564" s="106">
        <v>1362468</v>
      </c>
      <c r="P564" s="106">
        <v>586450</v>
      </c>
      <c r="R564" s="28" t="s">
        <v>1431</v>
      </c>
    </row>
    <row r="565" spans="1:18" ht="12.95" customHeight="1" x14ac:dyDescent="0.2">
      <c r="A565" s="98" t="s">
        <v>619</v>
      </c>
      <c r="B565" s="84" t="s">
        <v>763</v>
      </c>
      <c r="C565" s="98" t="s">
        <v>751</v>
      </c>
      <c r="D565" s="98" t="str">
        <f t="shared" si="5"/>
        <v>093-1</v>
      </c>
      <c r="E565" s="98">
        <v>10</v>
      </c>
      <c r="F565" s="99">
        <v>648525.04399999999</v>
      </c>
      <c r="G565" s="99">
        <v>5561145.9332999997</v>
      </c>
      <c r="I565" s="98">
        <v>1362468</v>
      </c>
      <c r="J565" s="98">
        <v>587250</v>
      </c>
      <c r="L565" s="109">
        <v>0.143568</v>
      </c>
      <c r="M565" s="106">
        <v>648525.04399999999</v>
      </c>
      <c r="N565" s="106">
        <v>5561145.9332999997</v>
      </c>
      <c r="O565" s="106">
        <v>1362468</v>
      </c>
      <c r="P565" s="106">
        <v>587250</v>
      </c>
      <c r="R565" s="28" t="s">
        <v>1431</v>
      </c>
    </row>
    <row r="566" spans="1:18" ht="12.95" customHeight="1" x14ac:dyDescent="0.2">
      <c r="A566" s="98" t="s">
        <v>619</v>
      </c>
      <c r="B566" s="84" t="s">
        <v>763</v>
      </c>
      <c r="C566" s="98" t="s">
        <v>752</v>
      </c>
      <c r="D566" s="98" t="str">
        <f t="shared" si="5"/>
        <v>093-1</v>
      </c>
      <c r="E566" s="98">
        <v>10</v>
      </c>
      <c r="F566" s="99">
        <v>649289.23569999996</v>
      </c>
      <c r="G566" s="99">
        <v>5560311.9018999999</v>
      </c>
      <c r="I566" s="98">
        <v>1363268</v>
      </c>
      <c r="J566" s="98">
        <v>586450</v>
      </c>
      <c r="L566" s="109">
        <v>8.2425999999999999E-2</v>
      </c>
      <c r="M566" s="106">
        <v>649289.23569999996</v>
      </c>
      <c r="N566" s="106">
        <v>5560311.9018999999</v>
      </c>
      <c r="O566" s="106">
        <v>1363268</v>
      </c>
      <c r="P566" s="106">
        <v>586450</v>
      </c>
      <c r="R566" s="28" t="s">
        <v>1431</v>
      </c>
    </row>
    <row r="567" spans="1:18" ht="12.95" customHeight="1" x14ac:dyDescent="0.2">
      <c r="A567" s="98" t="s">
        <v>619</v>
      </c>
      <c r="B567" s="84" t="s">
        <v>763</v>
      </c>
      <c r="C567" s="98" t="s">
        <v>753</v>
      </c>
      <c r="D567" s="98" t="str">
        <f t="shared" si="5"/>
        <v>093-1</v>
      </c>
      <c r="E567" s="98">
        <v>10</v>
      </c>
      <c r="F567" s="99">
        <v>649324.34050000005</v>
      </c>
      <c r="G567" s="99">
        <v>5561110.8662</v>
      </c>
      <c r="I567" s="98">
        <v>1363268</v>
      </c>
      <c r="J567" s="98">
        <v>587250</v>
      </c>
      <c r="L567" s="109">
        <v>0.20833599999999999</v>
      </c>
      <c r="M567" s="106">
        <v>649324.34050000005</v>
      </c>
      <c r="N567" s="106">
        <v>5561110.8662</v>
      </c>
      <c r="O567" s="106">
        <v>1363268</v>
      </c>
      <c r="P567" s="106">
        <v>587250</v>
      </c>
      <c r="R567" s="28" t="s">
        <v>1431</v>
      </c>
    </row>
    <row r="568" spans="1:18" ht="12.95" customHeight="1" x14ac:dyDescent="0.2">
      <c r="A568" s="98" t="s">
        <v>619</v>
      </c>
      <c r="B568" s="84" t="s">
        <v>763</v>
      </c>
      <c r="C568" s="98" t="s">
        <v>754</v>
      </c>
      <c r="D568" s="98" t="str">
        <f t="shared" si="5"/>
        <v>094-1</v>
      </c>
      <c r="E568" s="98">
        <v>10</v>
      </c>
      <c r="F568" s="99">
        <v>658081.53090000001</v>
      </c>
      <c r="G568" s="99">
        <v>5559925.6963</v>
      </c>
      <c r="I568" s="98">
        <v>1372068</v>
      </c>
      <c r="J568" s="98">
        <v>586450</v>
      </c>
      <c r="L568" s="109">
        <v>0.26569799999999999</v>
      </c>
      <c r="M568" s="106">
        <v>658081.53090000001</v>
      </c>
      <c r="N568" s="106">
        <v>5559925.6963</v>
      </c>
      <c r="O568" s="106">
        <v>1372068</v>
      </c>
      <c r="P568" s="106">
        <v>586450</v>
      </c>
    </row>
    <row r="569" spans="1:18" ht="12.95" customHeight="1" x14ac:dyDescent="0.2">
      <c r="A569" s="98" t="s">
        <v>619</v>
      </c>
      <c r="B569" s="84" t="s">
        <v>763</v>
      </c>
      <c r="C569" s="98" t="s">
        <v>755</v>
      </c>
      <c r="D569" s="98" t="str">
        <f t="shared" si="5"/>
        <v>094-1</v>
      </c>
      <c r="E569" s="98">
        <v>10</v>
      </c>
      <c r="F569" s="99">
        <v>658116.70889999997</v>
      </c>
      <c r="G569" s="99">
        <v>5560724.6891000001</v>
      </c>
      <c r="I569" s="98">
        <v>1372068</v>
      </c>
      <c r="J569" s="98">
        <v>587250</v>
      </c>
      <c r="L569" s="109">
        <v>0.14019700000000002</v>
      </c>
      <c r="M569" s="106">
        <v>658116.70889999997</v>
      </c>
      <c r="N569" s="106">
        <v>5560724.6891000001</v>
      </c>
      <c r="O569" s="106">
        <v>1372068</v>
      </c>
      <c r="P569" s="106">
        <v>587250</v>
      </c>
      <c r="R569" s="28" t="s">
        <v>1433</v>
      </c>
    </row>
    <row r="570" spans="1:18" ht="12.95" customHeight="1" x14ac:dyDescent="0.2">
      <c r="A570" s="98" t="s">
        <v>619</v>
      </c>
      <c r="B570" s="84" t="s">
        <v>763</v>
      </c>
      <c r="C570" s="98" t="s">
        <v>756</v>
      </c>
      <c r="D570" s="98" t="str">
        <f t="shared" si="5"/>
        <v>094-1</v>
      </c>
      <c r="E570" s="98">
        <v>10</v>
      </c>
      <c r="F570" s="99">
        <v>658880.84050000005</v>
      </c>
      <c r="G570" s="99">
        <v>5559890.5466999998</v>
      </c>
      <c r="I570" s="98">
        <v>1372868</v>
      </c>
      <c r="J570" s="98">
        <v>586450</v>
      </c>
      <c r="L570" s="109">
        <v>9.5923999999999995E-2</v>
      </c>
      <c r="M570" s="106">
        <v>658880.84050000005</v>
      </c>
      <c r="N570" s="106">
        <v>5559890.5466999998</v>
      </c>
      <c r="O570" s="106">
        <v>1372868</v>
      </c>
      <c r="P570" s="106">
        <v>586450</v>
      </c>
    </row>
    <row r="571" spans="1:18" ht="12.95" customHeight="1" x14ac:dyDescent="0.2">
      <c r="A571" s="98" t="s">
        <v>619</v>
      </c>
      <c r="B571" s="84" t="s">
        <v>763</v>
      </c>
      <c r="C571" s="98" t="s">
        <v>757</v>
      </c>
      <c r="D571" s="98" t="str">
        <f t="shared" si="5"/>
        <v>094-1</v>
      </c>
      <c r="E571" s="98">
        <v>10</v>
      </c>
      <c r="F571" s="99">
        <v>658916.02509999997</v>
      </c>
      <c r="G571" s="99">
        <v>5560689.5422</v>
      </c>
      <c r="I571" s="98">
        <v>1372868</v>
      </c>
      <c r="J571" s="98">
        <v>587250</v>
      </c>
      <c r="L571" s="109">
        <v>0.117828</v>
      </c>
      <c r="M571" s="106">
        <v>658916.02509999997</v>
      </c>
      <c r="N571" s="106">
        <v>5560689.5422</v>
      </c>
      <c r="O571" s="106">
        <v>1372868</v>
      </c>
      <c r="P571" s="106">
        <v>587250</v>
      </c>
      <c r="R571" s="28" t="s">
        <v>1432</v>
      </c>
    </row>
    <row r="572" spans="1:18" ht="12.95" customHeight="1" x14ac:dyDescent="0.2">
      <c r="A572" s="98" t="s">
        <v>619</v>
      </c>
      <c r="B572" s="84" t="s">
        <v>763</v>
      </c>
      <c r="C572" s="98" t="s">
        <v>758</v>
      </c>
      <c r="D572" s="98" t="str">
        <f t="shared" si="5"/>
        <v>096-1</v>
      </c>
      <c r="E572" s="98">
        <v>10</v>
      </c>
      <c r="F572" s="99">
        <v>659750.5331</v>
      </c>
      <c r="G572" s="99">
        <v>5561453.3805999998</v>
      </c>
      <c r="I572" s="98">
        <v>1373668</v>
      </c>
      <c r="J572" s="98">
        <v>588050</v>
      </c>
      <c r="L572" s="109">
        <v>0.10284900000000001</v>
      </c>
      <c r="M572" s="106">
        <v>659750.5331</v>
      </c>
      <c r="N572" s="106">
        <v>5561453.3805999998</v>
      </c>
      <c r="O572" s="106">
        <v>1373668</v>
      </c>
      <c r="P572" s="106">
        <v>588050</v>
      </c>
    </row>
    <row r="573" spans="1:18" ht="12.95" customHeight="1" x14ac:dyDescent="0.2">
      <c r="A573" s="98" t="s">
        <v>619</v>
      </c>
      <c r="B573" s="84" t="s">
        <v>763</v>
      </c>
      <c r="C573" s="98" t="s">
        <v>759</v>
      </c>
      <c r="D573" s="98" t="str">
        <f t="shared" si="5"/>
        <v>096-1</v>
      </c>
      <c r="E573" s="98">
        <v>10</v>
      </c>
      <c r="F573" s="99">
        <v>659785.72180000006</v>
      </c>
      <c r="G573" s="99">
        <v>5562252.3662999999</v>
      </c>
      <c r="I573" s="98">
        <v>1373668</v>
      </c>
      <c r="J573" s="98">
        <v>588850</v>
      </c>
      <c r="L573" s="109">
        <v>0.124612</v>
      </c>
      <c r="M573" s="106">
        <v>659785.72180000006</v>
      </c>
      <c r="N573" s="106">
        <v>5562252.3662999999</v>
      </c>
      <c r="O573" s="106">
        <v>1373668</v>
      </c>
      <c r="P573" s="106">
        <v>588850</v>
      </c>
    </row>
    <row r="574" spans="1:18" ht="12.95" customHeight="1" x14ac:dyDescent="0.2">
      <c r="A574" s="98" t="s">
        <v>619</v>
      </c>
      <c r="B574" s="84" t="s">
        <v>763</v>
      </c>
      <c r="C574" s="98" t="s">
        <v>760</v>
      </c>
      <c r="D574" s="98" t="str">
        <f t="shared" si="5"/>
        <v>096-1</v>
      </c>
      <c r="E574" s="98">
        <v>10</v>
      </c>
      <c r="F574" s="99">
        <v>660549.85950000002</v>
      </c>
      <c r="G574" s="99">
        <v>5561418.2231000001</v>
      </c>
      <c r="I574" s="98">
        <v>1374468</v>
      </c>
      <c r="J574" s="98">
        <v>588050</v>
      </c>
      <c r="L574" s="109">
        <v>0.14386499999999999</v>
      </c>
      <c r="M574" s="106">
        <v>660549.85950000002</v>
      </c>
      <c r="N574" s="106">
        <v>5561418.2231000001</v>
      </c>
      <c r="O574" s="106">
        <v>1374468</v>
      </c>
      <c r="P574" s="106">
        <v>588050</v>
      </c>
    </row>
    <row r="575" spans="1:18" ht="12.95" customHeight="1" x14ac:dyDescent="0.2">
      <c r="A575" s="98" t="s">
        <v>619</v>
      </c>
      <c r="B575" s="84" t="s">
        <v>763</v>
      </c>
      <c r="C575" s="98" t="s">
        <v>761</v>
      </c>
      <c r="D575" s="98" t="str">
        <f t="shared" si="5"/>
        <v>096-1</v>
      </c>
      <c r="E575" s="98">
        <v>10</v>
      </c>
      <c r="F575" s="99">
        <v>660585.05480000004</v>
      </c>
      <c r="G575" s="99">
        <v>5562217.2115000002</v>
      </c>
      <c r="I575" s="98">
        <v>1374468</v>
      </c>
      <c r="J575" s="98">
        <v>588850</v>
      </c>
      <c r="L575" s="109">
        <v>9.4528000000000001E-2</v>
      </c>
      <c r="M575" s="106">
        <v>660585.05480000004</v>
      </c>
      <c r="N575" s="106">
        <v>5562217.2115000002</v>
      </c>
      <c r="O575" s="106">
        <v>1374468</v>
      </c>
      <c r="P575" s="106">
        <v>588850</v>
      </c>
    </row>
  </sheetData>
  <phoneticPr fontId="4" type="noConversion"/>
  <pageMargins left="0.75" right="0.75" top="1" bottom="1" header="0.5" footer="0.5"/>
  <pageSetup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36"/>
  <sheetViews>
    <sheetView tabSelected="1" workbookViewId="0">
      <pane ySplit="1" topLeftCell="A2" activePane="bottomLeft" state="frozen"/>
      <selection pane="bottomLeft" activeCell="R62" sqref="R62"/>
    </sheetView>
  </sheetViews>
  <sheetFormatPr defaultColWidth="9.140625" defaultRowHeight="12.75" x14ac:dyDescent="0.2"/>
  <cols>
    <col min="1" max="1" width="7.28515625" style="101" customWidth="1"/>
    <col min="2" max="2" width="2.28515625" style="101" customWidth="1"/>
    <col min="3" max="3" width="6.85546875" style="101" customWidth="1"/>
    <col min="4" max="4" width="6.42578125" style="101" customWidth="1"/>
    <col min="5" max="6" width="5.85546875" style="101" customWidth="1"/>
    <col min="7" max="7" width="5.42578125" style="101" customWidth="1"/>
    <col min="8" max="8" width="6" style="101" customWidth="1"/>
    <col min="9" max="9" width="15.5703125" style="101" customWidth="1"/>
    <col min="10" max="10" width="8" style="102" customWidth="1"/>
    <col min="11" max="11" width="2.7109375" style="102" customWidth="1"/>
    <col min="12" max="12" width="6.28515625" style="102" customWidth="1"/>
    <col min="13" max="13" width="4.42578125" style="102" customWidth="1"/>
    <col min="14" max="15" width="5.7109375" style="102" customWidth="1"/>
    <col min="16" max="17" width="5.85546875" style="102" customWidth="1"/>
    <col min="18" max="18" width="14.28515625" style="102" customWidth="1"/>
    <col min="19" max="19" width="5.42578125" style="100" customWidth="1"/>
    <col min="20" max="20" width="5.140625" style="100" customWidth="1"/>
    <col min="21" max="21" width="4.5703125" style="100" customWidth="1"/>
    <col min="22" max="22" width="6.140625" style="100" customWidth="1"/>
    <col min="23" max="23" width="6.7109375" style="100" customWidth="1"/>
    <col min="24" max="24" width="7.28515625" style="100" customWidth="1"/>
    <col min="25" max="26" width="6.85546875" style="100" customWidth="1"/>
    <col min="27" max="27" width="7.7109375" style="100" customWidth="1"/>
    <col min="28" max="28" width="5.42578125" style="100" customWidth="1"/>
    <col min="29" max="34" width="9.140625" style="100"/>
    <col min="35" max="35" width="8.28515625" style="100" customWidth="1"/>
    <col min="36" max="36" width="6.28515625" style="100" customWidth="1"/>
    <col min="37" max="37" width="4.5703125" style="100" customWidth="1"/>
    <col min="38" max="39" width="9.140625" style="100"/>
    <col min="40" max="40" width="4.85546875" style="100" customWidth="1"/>
    <col min="41" max="41" width="9.140625" style="100"/>
    <col min="42" max="42" width="5.28515625" style="100" customWidth="1"/>
    <col min="43" max="43" width="7.5703125" style="100" customWidth="1"/>
    <col min="44" max="16384" width="9.140625" style="100"/>
  </cols>
  <sheetData>
    <row r="1" spans="1:47" ht="53.25" customHeight="1" thickBot="1" x14ac:dyDescent="0.25">
      <c r="A1" s="119" t="s">
        <v>773</v>
      </c>
      <c r="B1" s="119" t="s">
        <v>774</v>
      </c>
      <c r="C1" s="120" t="s">
        <v>22</v>
      </c>
      <c r="D1" s="121" t="s">
        <v>870</v>
      </c>
      <c r="E1" s="121" t="s">
        <v>871</v>
      </c>
      <c r="F1" s="121" t="s">
        <v>1407</v>
      </c>
      <c r="G1" s="121" t="s">
        <v>874</v>
      </c>
      <c r="H1" s="121" t="s">
        <v>1393</v>
      </c>
      <c r="I1" s="119" t="s">
        <v>10</v>
      </c>
      <c r="J1" s="119" t="s">
        <v>773</v>
      </c>
      <c r="K1" s="119" t="s">
        <v>774</v>
      </c>
      <c r="L1" s="119" t="s">
        <v>22</v>
      </c>
      <c r="M1" s="121" t="s">
        <v>870</v>
      </c>
      <c r="N1" s="121" t="s">
        <v>871</v>
      </c>
      <c r="O1" s="121"/>
      <c r="P1" s="121" t="s">
        <v>874</v>
      </c>
      <c r="Q1" s="121"/>
      <c r="R1" s="119" t="s">
        <v>10</v>
      </c>
      <c r="S1" s="102"/>
      <c r="T1" s="102"/>
      <c r="U1" s="102"/>
      <c r="V1" s="102"/>
      <c r="W1" s="102"/>
      <c r="X1" s="102"/>
      <c r="Y1" s="102"/>
      <c r="Z1" s="102"/>
      <c r="AA1" s="116"/>
      <c r="AI1" s="155"/>
      <c r="AJ1" s="155"/>
      <c r="AK1" s="155"/>
      <c r="AL1" s="155"/>
      <c r="AM1" s="90"/>
      <c r="AN1" s="155"/>
      <c r="AO1" s="156"/>
      <c r="AP1" s="131"/>
      <c r="AQ1" s="131"/>
      <c r="AR1" s="131"/>
      <c r="AS1" s="131"/>
      <c r="AT1" s="131"/>
      <c r="AU1" s="131"/>
    </row>
    <row r="2" spans="1:47" ht="13.5" customHeight="1" x14ac:dyDescent="0.2">
      <c r="A2" s="122" t="s">
        <v>775</v>
      </c>
      <c r="B2" s="123"/>
      <c r="C2" s="122"/>
      <c r="D2" s="122"/>
      <c r="E2" s="122"/>
      <c r="F2" s="122"/>
      <c r="G2" s="122"/>
      <c r="H2" s="122"/>
      <c r="I2" s="123"/>
      <c r="J2" s="124" t="s">
        <v>592</v>
      </c>
      <c r="K2" s="125"/>
      <c r="L2" s="125"/>
      <c r="M2" s="125"/>
      <c r="N2" s="125"/>
      <c r="O2" s="125"/>
      <c r="P2" s="125"/>
      <c r="Q2" s="125"/>
      <c r="R2" s="125"/>
      <c r="S2" s="101"/>
      <c r="T2" s="102"/>
      <c r="U2" s="102"/>
      <c r="V2" s="118"/>
      <c r="W2" s="118"/>
      <c r="X2" s="118"/>
      <c r="Y2" s="118"/>
      <c r="Z2" s="118"/>
      <c r="AA2" s="103"/>
      <c r="AI2" s="157"/>
      <c r="AJ2" s="158"/>
      <c r="AK2" s="159"/>
      <c r="AL2" s="160"/>
      <c r="AM2" s="161"/>
      <c r="AN2" s="161"/>
      <c r="AO2" s="162"/>
      <c r="AP2" s="163"/>
      <c r="AQ2" s="129"/>
      <c r="AR2" s="131"/>
      <c r="AS2" s="130"/>
      <c r="AT2" s="129"/>
      <c r="AU2" s="131"/>
    </row>
    <row r="3" spans="1:47" ht="13.5" customHeight="1" x14ac:dyDescent="0.2">
      <c r="A3" s="122" t="s">
        <v>776</v>
      </c>
      <c r="B3" s="122" t="s">
        <v>777</v>
      </c>
      <c r="C3" s="126">
        <v>41753</v>
      </c>
      <c r="D3" s="122">
        <v>4</v>
      </c>
      <c r="E3" s="122">
        <v>0</v>
      </c>
      <c r="F3" s="122"/>
      <c r="G3" s="127">
        <v>0.17569444444444446</v>
      </c>
      <c r="H3" s="133">
        <f>G3*1440/60</f>
        <v>4.2166666666666668</v>
      </c>
      <c r="I3" s="122"/>
      <c r="J3" s="125" t="s">
        <v>779</v>
      </c>
      <c r="K3" s="125" t="s">
        <v>75</v>
      </c>
      <c r="L3" s="126">
        <v>41736</v>
      </c>
      <c r="M3" s="122">
        <v>4</v>
      </c>
      <c r="N3" s="122">
        <v>4</v>
      </c>
      <c r="O3" s="122"/>
      <c r="P3" s="128">
        <v>8.3333333333333329E-2</v>
      </c>
      <c r="Q3" s="133">
        <f t="shared" ref="Q3:Q45" si="0">P3*1440/60</f>
        <v>2</v>
      </c>
      <c r="R3" s="125"/>
      <c r="S3" s="101"/>
      <c r="T3" s="102"/>
      <c r="U3" s="102"/>
      <c r="V3" s="118"/>
      <c r="W3" s="118"/>
      <c r="X3" s="118"/>
      <c r="Y3" s="118"/>
      <c r="Z3" s="118"/>
      <c r="AA3" s="103"/>
      <c r="AE3" s="103"/>
      <c r="AF3" s="103"/>
      <c r="AG3" s="103"/>
      <c r="AI3" s="157"/>
      <c r="AJ3" s="158"/>
      <c r="AK3" s="159"/>
      <c r="AL3" s="160"/>
      <c r="AM3" s="161"/>
      <c r="AN3" s="161"/>
      <c r="AO3" s="162"/>
      <c r="AP3" s="163"/>
      <c r="AQ3" s="129"/>
      <c r="AR3" s="131"/>
      <c r="AS3" s="130"/>
      <c r="AT3" s="129"/>
      <c r="AU3" s="131"/>
    </row>
    <row r="4" spans="1:47" ht="13.5" customHeight="1" x14ac:dyDescent="0.25">
      <c r="A4" s="122" t="s">
        <v>778</v>
      </c>
      <c r="B4" s="122" t="s">
        <v>777</v>
      </c>
      <c r="C4" s="126">
        <v>41753</v>
      </c>
      <c r="D4" s="122">
        <v>4</v>
      </c>
      <c r="E4" s="122">
        <v>1</v>
      </c>
      <c r="F4" s="122"/>
      <c r="G4" s="127">
        <v>8.5416666666666655E-2</v>
      </c>
      <c r="H4" s="133">
        <f t="shared" ref="H4:H47" si="1">G4*1440/60</f>
        <v>2.0499999999999998</v>
      </c>
      <c r="I4" s="122"/>
      <c r="J4" s="125" t="s">
        <v>781</v>
      </c>
      <c r="K4" s="125" t="s">
        <v>777</v>
      </c>
      <c r="L4" s="126">
        <v>41736</v>
      </c>
      <c r="M4" s="122">
        <v>4</v>
      </c>
      <c r="N4" s="122">
        <v>1</v>
      </c>
      <c r="O4" s="122"/>
      <c r="P4" s="128">
        <v>6.458333333333334E-2</v>
      </c>
      <c r="Q4" s="133">
        <f t="shared" si="0"/>
        <v>1.5500000000000003</v>
      </c>
      <c r="R4" s="125"/>
      <c r="T4" s="102"/>
      <c r="V4" s="118"/>
      <c r="W4" s="118"/>
      <c r="X4" s="118"/>
      <c r="Y4" s="118"/>
      <c r="Z4" s="118"/>
      <c r="AE4" s="103"/>
      <c r="AF4" s="103"/>
      <c r="AG4" s="114"/>
      <c r="AI4" s="164"/>
      <c r="AJ4" s="29"/>
      <c r="AK4" s="165"/>
      <c r="AL4" s="166"/>
      <c r="AM4" s="161"/>
      <c r="AN4" s="161"/>
      <c r="AO4" s="162"/>
      <c r="AP4" s="167"/>
      <c r="AQ4" s="129"/>
      <c r="AR4" s="131"/>
      <c r="AS4" s="130"/>
      <c r="AT4" s="129"/>
      <c r="AU4" s="131"/>
    </row>
    <row r="5" spans="1:47" ht="13.5" customHeight="1" x14ac:dyDescent="0.2">
      <c r="A5" s="150" t="s">
        <v>780</v>
      </c>
      <c r="B5" s="150" t="s">
        <v>777</v>
      </c>
      <c r="C5" s="151">
        <v>41773</v>
      </c>
      <c r="D5" s="122">
        <v>3</v>
      </c>
      <c r="E5" s="122">
        <v>0</v>
      </c>
      <c r="F5" s="122"/>
      <c r="G5" s="127">
        <v>4.1666666666666664E-2</v>
      </c>
      <c r="H5" s="133">
        <f t="shared" si="1"/>
        <v>1</v>
      </c>
      <c r="I5" s="122"/>
      <c r="J5" s="125" t="s">
        <v>783</v>
      </c>
      <c r="K5" s="125" t="s">
        <v>75</v>
      </c>
      <c r="L5" s="126">
        <v>41736</v>
      </c>
      <c r="M5" s="122">
        <v>4</v>
      </c>
      <c r="N5" s="122">
        <v>9</v>
      </c>
      <c r="O5" s="122"/>
      <c r="P5" s="128">
        <v>5.0694444444444452E-2</v>
      </c>
      <c r="Q5" s="133">
        <f t="shared" si="0"/>
        <v>1.216666666666667</v>
      </c>
      <c r="R5" s="125"/>
      <c r="T5" s="102"/>
      <c r="AA5" s="103"/>
      <c r="AE5" s="103"/>
      <c r="AF5" s="103"/>
      <c r="AG5" s="113"/>
      <c r="AI5" s="29"/>
      <c r="AJ5" s="29"/>
      <c r="AK5" s="29"/>
      <c r="AL5" s="156"/>
      <c r="AM5" s="29"/>
      <c r="AN5" s="161"/>
      <c r="AO5" s="162"/>
      <c r="AP5" s="167"/>
      <c r="AQ5" s="129"/>
      <c r="AR5" s="131"/>
      <c r="AS5" s="130"/>
      <c r="AT5" s="129"/>
      <c r="AU5" s="131"/>
    </row>
    <row r="6" spans="1:47" ht="13.5" customHeight="1" x14ac:dyDescent="0.2">
      <c r="A6" s="112" t="s">
        <v>782</v>
      </c>
      <c r="B6" s="112" t="s">
        <v>75</v>
      </c>
      <c r="C6" s="149">
        <v>41773</v>
      </c>
      <c r="D6" s="122">
        <v>4</v>
      </c>
      <c r="E6" s="122">
        <v>2</v>
      </c>
      <c r="F6" s="122"/>
      <c r="G6" s="127">
        <v>6.9444444444444434E-2</v>
      </c>
      <c r="H6" s="133">
        <f t="shared" si="1"/>
        <v>1.6666666666666665</v>
      </c>
      <c r="I6" s="122"/>
      <c r="J6" s="125" t="s">
        <v>785</v>
      </c>
      <c r="K6" s="125"/>
      <c r="L6" s="125"/>
      <c r="M6" s="125"/>
      <c r="N6" s="125"/>
      <c r="O6" s="125"/>
      <c r="P6" s="125"/>
      <c r="Q6" s="133"/>
      <c r="R6" s="125"/>
      <c r="T6" s="125"/>
      <c r="U6" s="131"/>
      <c r="V6" s="131"/>
      <c r="W6" s="131"/>
      <c r="AE6" s="103"/>
      <c r="AF6" s="103"/>
      <c r="AG6" s="113"/>
      <c r="AI6" s="80"/>
      <c r="AJ6" s="167"/>
      <c r="AK6" s="29"/>
      <c r="AL6" s="29"/>
      <c r="AM6" s="161"/>
      <c r="AN6" s="161"/>
      <c r="AO6" s="162"/>
      <c r="AP6" s="167"/>
      <c r="AQ6" s="129"/>
      <c r="AR6" s="131"/>
      <c r="AS6" s="130"/>
      <c r="AT6" s="129"/>
      <c r="AU6" s="131"/>
    </row>
    <row r="7" spans="1:47" ht="13.5" customHeight="1" x14ac:dyDescent="0.2">
      <c r="A7" s="122" t="s">
        <v>784</v>
      </c>
      <c r="B7" s="122" t="s">
        <v>777</v>
      </c>
      <c r="C7" s="126">
        <v>41765</v>
      </c>
      <c r="D7" s="122">
        <v>4</v>
      </c>
      <c r="E7" s="122">
        <v>0</v>
      </c>
      <c r="F7" s="122"/>
      <c r="G7" s="127">
        <v>5.9027777777777783E-2</v>
      </c>
      <c r="H7" s="133">
        <f t="shared" si="1"/>
        <v>1.416666666666667</v>
      </c>
      <c r="I7" s="122"/>
      <c r="J7" s="152" t="s">
        <v>788</v>
      </c>
      <c r="K7" s="152" t="s">
        <v>75</v>
      </c>
      <c r="L7" s="151">
        <v>41762</v>
      </c>
      <c r="M7" s="122">
        <v>4</v>
      </c>
      <c r="N7" s="122">
        <v>1</v>
      </c>
      <c r="O7" s="122"/>
      <c r="P7" s="128">
        <v>3.9583333333333331E-2</v>
      </c>
      <c r="Q7" s="133">
        <f t="shared" si="0"/>
        <v>0.95</v>
      </c>
      <c r="R7" s="125" t="s">
        <v>933</v>
      </c>
      <c r="S7" s="101"/>
      <c r="T7" s="125"/>
      <c r="U7" s="131"/>
      <c r="V7" s="131"/>
      <c r="W7" s="131"/>
      <c r="AE7" s="103"/>
      <c r="AF7" s="103"/>
      <c r="AG7" s="113"/>
      <c r="AI7" s="131"/>
      <c r="AJ7" s="131"/>
      <c r="AK7" s="131"/>
      <c r="AL7" s="131"/>
      <c r="AM7" s="131"/>
      <c r="AN7" s="131"/>
      <c r="AO7" s="131"/>
      <c r="AP7" s="131"/>
      <c r="AQ7" s="131"/>
      <c r="AR7" s="131"/>
      <c r="AS7" s="131"/>
      <c r="AT7" s="131"/>
      <c r="AU7" s="131"/>
    </row>
    <row r="8" spans="1:47" ht="13.5" customHeight="1" x14ac:dyDescent="0.2">
      <c r="A8" s="122" t="s">
        <v>786</v>
      </c>
      <c r="B8" s="122" t="s">
        <v>777</v>
      </c>
      <c r="C8" s="126">
        <v>41753</v>
      </c>
      <c r="D8" s="122">
        <v>4</v>
      </c>
      <c r="E8" s="122">
        <v>0</v>
      </c>
      <c r="F8" s="122"/>
      <c r="G8" s="127">
        <v>5.347222222222222E-2</v>
      </c>
      <c r="H8" s="133">
        <f t="shared" si="1"/>
        <v>1.2833333333333334</v>
      </c>
      <c r="I8" s="122" t="s">
        <v>787</v>
      </c>
      <c r="J8" s="125" t="s">
        <v>791</v>
      </c>
      <c r="K8" s="125" t="s">
        <v>777</v>
      </c>
      <c r="L8" s="126">
        <v>41762</v>
      </c>
      <c r="M8" s="122">
        <v>4</v>
      </c>
      <c r="N8" s="122">
        <v>0</v>
      </c>
      <c r="O8" s="122"/>
      <c r="P8" s="128">
        <v>9.3055555555555558E-2</v>
      </c>
      <c r="Q8" s="133">
        <f t="shared" si="0"/>
        <v>2.2333333333333334</v>
      </c>
      <c r="R8" s="125"/>
      <c r="S8" s="105"/>
      <c r="T8" s="122"/>
      <c r="U8" s="131"/>
      <c r="V8" s="131"/>
      <c r="W8" s="131"/>
      <c r="AE8" s="103"/>
      <c r="AF8" s="103"/>
      <c r="AG8" s="113"/>
      <c r="AI8" s="131"/>
      <c r="AJ8" s="131"/>
      <c r="AK8" s="131"/>
      <c r="AL8" s="131"/>
      <c r="AM8" s="131"/>
      <c r="AN8" s="131"/>
      <c r="AO8" s="131"/>
      <c r="AP8" s="131"/>
      <c r="AQ8" s="131"/>
      <c r="AR8" s="131"/>
      <c r="AS8" s="131"/>
      <c r="AT8" s="131"/>
      <c r="AU8" s="131"/>
    </row>
    <row r="9" spans="1:47" ht="13.5" customHeight="1" x14ac:dyDescent="0.2">
      <c r="A9" s="122" t="s">
        <v>789</v>
      </c>
      <c r="B9" s="122" t="s">
        <v>75</v>
      </c>
      <c r="C9" s="126">
        <v>41752</v>
      </c>
      <c r="D9" s="122">
        <v>3</v>
      </c>
      <c r="E9" s="122">
        <v>3</v>
      </c>
      <c r="F9" s="122">
        <v>1</v>
      </c>
      <c r="G9" s="127">
        <v>3.7499999999999999E-2</v>
      </c>
      <c r="H9" s="133">
        <f t="shared" si="1"/>
        <v>0.9</v>
      </c>
      <c r="I9" s="122" t="s">
        <v>932</v>
      </c>
      <c r="J9" s="125" t="s">
        <v>793</v>
      </c>
      <c r="K9" s="125" t="s">
        <v>777</v>
      </c>
      <c r="L9" s="126">
        <v>41756</v>
      </c>
      <c r="M9" s="122">
        <v>4</v>
      </c>
      <c r="N9" s="122">
        <v>0</v>
      </c>
      <c r="O9" s="122"/>
      <c r="P9" s="128">
        <v>5.9027777777777783E-2</v>
      </c>
      <c r="Q9" s="133">
        <f t="shared" si="0"/>
        <v>1.416666666666667</v>
      </c>
      <c r="R9" s="125" t="s">
        <v>933</v>
      </c>
      <c r="S9" s="105"/>
      <c r="T9" s="125"/>
      <c r="U9" s="131"/>
      <c r="V9" s="131"/>
      <c r="W9" s="131"/>
      <c r="AE9" s="103"/>
      <c r="AF9" s="103"/>
      <c r="AG9" s="113"/>
      <c r="AI9" s="131"/>
      <c r="AJ9" s="131"/>
      <c r="AK9" s="131"/>
      <c r="AL9" s="131"/>
      <c r="AM9" s="131"/>
      <c r="AN9" s="131"/>
      <c r="AO9" s="131"/>
      <c r="AP9" s="131"/>
      <c r="AQ9" s="131"/>
      <c r="AR9" s="131"/>
      <c r="AS9" s="131"/>
      <c r="AT9" s="131"/>
      <c r="AU9" s="131"/>
    </row>
    <row r="10" spans="1:47" ht="13.5" customHeight="1" x14ac:dyDescent="0.2">
      <c r="A10" s="122" t="s">
        <v>792</v>
      </c>
      <c r="B10" s="122" t="s">
        <v>75</v>
      </c>
      <c r="C10" s="126">
        <v>41752</v>
      </c>
      <c r="D10" s="122">
        <v>4</v>
      </c>
      <c r="E10" s="122">
        <v>3</v>
      </c>
      <c r="F10" s="122"/>
      <c r="G10" s="127">
        <v>3.7499999999999999E-2</v>
      </c>
      <c r="H10" s="133">
        <f t="shared" si="1"/>
        <v>0.9</v>
      </c>
      <c r="I10" s="122" t="s">
        <v>933</v>
      </c>
      <c r="J10" s="111" t="s">
        <v>794</v>
      </c>
      <c r="K10" s="111" t="s">
        <v>75</v>
      </c>
      <c r="L10" s="149">
        <v>41762</v>
      </c>
      <c r="M10" s="122">
        <v>4</v>
      </c>
      <c r="N10" s="122">
        <v>0</v>
      </c>
      <c r="O10" s="122"/>
      <c r="P10" s="128">
        <v>8.6111111111111124E-2</v>
      </c>
      <c r="Q10" s="133">
        <f t="shared" si="0"/>
        <v>2.0666666666666669</v>
      </c>
      <c r="R10" s="125"/>
      <c r="S10" s="105"/>
      <c r="T10" s="102"/>
      <c r="AE10" s="103"/>
      <c r="AF10" s="103"/>
      <c r="AG10" s="113"/>
      <c r="AI10" s="131"/>
      <c r="AJ10" s="131"/>
      <c r="AK10" s="131"/>
      <c r="AL10" s="131"/>
      <c r="AM10" s="131"/>
      <c r="AN10" s="131"/>
      <c r="AO10" s="131"/>
      <c r="AP10" s="131"/>
      <c r="AQ10" s="131"/>
      <c r="AR10" s="131"/>
      <c r="AS10" s="131"/>
      <c r="AT10" s="131"/>
      <c r="AU10" s="131"/>
    </row>
    <row r="11" spans="1:47" ht="13.5" customHeight="1" x14ac:dyDescent="0.2">
      <c r="A11" s="122" t="s">
        <v>795</v>
      </c>
      <c r="B11" s="122" t="s">
        <v>75</v>
      </c>
      <c r="C11" s="126">
        <v>41753</v>
      </c>
      <c r="D11" s="122">
        <v>4</v>
      </c>
      <c r="E11" s="122">
        <v>2</v>
      </c>
      <c r="F11" s="122">
        <v>1</v>
      </c>
      <c r="G11" s="127">
        <v>6.805555555555555E-2</v>
      </c>
      <c r="H11" s="133">
        <f t="shared" si="1"/>
        <v>1.6333333333333331</v>
      </c>
      <c r="I11" s="122" t="s">
        <v>933</v>
      </c>
      <c r="J11" s="125" t="s">
        <v>796</v>
      </c>
      <c r="K11" s="125"/>
      <c r="L11" s="125"/>
      <c r="M11" s="125"/>
      <c r="N11" s="125"/>
      <c r="O11" s="125"/>
      <c r="P11" s="125"/>
      <c r="Q11" s="133"/>
      <c r="R11" s="125"/>
      <c r="S11" s="105"/>
      <c r="T11" s="102"/>
      <c r="AE11" s="103"/>
      <c r="AF11" s="103"/>
      <c r="AG11" s="113"/>
      <c r="AI11" s="131"/>
      <c r="AJ11" s="131"/>
      <c r="AK11" s="131"/>
      <c r="AL11" s="131"/>
      <c r="AM11" s="131"/>
      <c r="AN11" s="131"/>
      <c r="AO11" s="131"/>
      <c r="AP11" s="131"/>
      <c r="AQ11" s="131"/>
      <c r="AR11" s="131"/>
      <c r="AS11" s="131"/>
      <c r="AT11" s="131"/>
      <c r="AU11" s="131"/>
    </row>
    <row r="12" spans="1:47" ht="13.5" customHeight="1" x14ac:dyDescent="0.2">
      <c r="A12" s="122" t="s">
        <v>798</v>
      </c>
      <c r="B12" s="122" t="s">
        <v>75</v>
      </c>
      <c r="C12" s="126">
        <v>41752</v>
      </c>
      <c r="D12" s="122">
        <v>4</v>
      </c>
      <c r="E12" s="122">
        <v>2</v>
      </c>
      <c r="F12" s="122"/>
      <c r="G12" s="127">
        <v>5.5555555555555552E-2</v>
      </c>
      <c r="H12" s="133">
        <f t="shared" si="1"/>
        <v>1.3333333333333333</v>
      </c>
      <c r="I12" s="122" t="s">
        <v>933</v>
      </c>
      <c r="J12" s="125" t="s">
        <v>797</v>
      </c>
      <c r="K12" s="125" t="s">
        <v>777</v>
      </c>
      <c r="L12" s="126">
        <v>41736</v>
      </c>
      <c r="M12" s="122">
        <v>4</v>
      </c>
      <c r="N12" s="122">
        <v>2</v>
      </c>
      <c r="O12" s="122"/>
      <c r="P12" s="127">
        <v>8.4722222222222213E-2</v>
      </c>
      <c r="Q12" s="133">
        <f t="shared" si="0"/>
        <v>2.0333333333333332</v>
      </c>
      <c r="R12" s="125" t="s">
        <v>872</v>
      </c>
      <c r="S12" s="105"/>
      <c r="T12" s="102"/>
      <c r="V12" s="114"/>
      <c r="AE12" s="103"/>
      <c r="AF12" s="103"/>
      <c r="AG12" s="113"/>
    </row>
    <row r="13" spans="1:47" ht="13.5" customHeight="1" x14ac:dyDescent="0.2">
      <c r="A13" s="122" t="s">
        <v>801</v>
      </c>
      <c r="B13" s="122" t="s">
        <v>75</v>
      </c>
      <c r="C13" s="126">
        <v>41752</v>
      </c>
      <c r="D13" s="122">
        <v>4</v>
      </c>
      <c r="E13" s="122">
        <v>1</v>
      </c>
      <c r="F13" s="122"/>
      <c r="G13" s="127">
        <v>6.6666666666666666E-2</v>
      </c>
      <c r="H13" s="133">
        <f t="shared" si="1"/>
        <v>1.6</v>
      </c>
      <c r="I13" s="122" t="s">
        <v>933</v>
      </c>
      <c r="J13" s="125" t="s">
        <v>799</v>
      </c>
      <c r="K13" s="125" t="s">
        <v>777</v>
      </c>
      <c r="L13" s="126">
        <v>41735</v>
      </c>
      <c r="M13" s="122">
        <v>3</v>
      </c>
      <c r="N13" s="122">
        <v>3</v>
      </c>
      <c r="O13" s="122"/>
      <c r="P13" s="127">
        <v>8.9583333333333334E-2</v>
      </c>
      <c r="Q13" s="133">
        <f t="shared" si="0"/>
        <v>2.15</v>
      </c>
      <c r="R13" s="125" t="s">
        <v>800</v>
      </c>
      <c r="S13" s="105"/>
      <c r="T13" s="102"/>
      <c r="V13" s="114"/>
      <c r="AE13" s="103"/>
      <c r="AF13" s="103"/>
      <c r="AG13" s="113"/>
    </row>
    <row r="14" spans="1:47" ht="13.5" customHeight="1" x14ac:dyDescent="0.2">
      <c r="A14" s="122" t="s">
        <v>803</v>
      </c>
      <c r="B14" s="122" t="s">
        <v>75</v>
      </c>
      <c r="C14" s="126">
        <v>41752</v>
      </c>
      <c r="D14" s="122">
        <v>4</v>
      </c>
      <c r="E14" s="122">
        <v>2</v>
      </c>
      <c r="F14" s="122"/>
      <c r="G14" s="127">
        <v>6.25E-2</v>
      </c>
      <c r="H14" s="133">
        <f t="shared" si="1"/>
        <v>1.5</v>
      </c>
      <c r="I14" s="122" t="s">
        <v>933</v>
      </c>
      <c r="J14" s="125" t="s">
        <v>802</v>
      </c>
      <c r="K14" s="125" t="s">
        <v>777</v>
      </c>
      <c r="L14" s="126">
        <v>41756</v>
      </c>
      <c r="M14" s="122">
        <v>3</v>
      </c>
      <c r="N14" s="122">
        <v>2</v>
      </c>
      <c r="O14" s="122"/>
      <c r="P14" s="128">
        <v>3.6805555555555557E-2</v>
      </c>
      <c r="Q14" s="133">
        <f t="shared" si="0"/>
        <v>0.8833333333333333</v>
      </c>
      <c r="R14" s="125" t="s">
        <v>873</v>
      </c>
      <c r="S14" s="105"/>
      <c r="T14" s="102"/>
      <c r="AE14" s="103"/>
      <c r="AF14" s="103"/>
      <c r="AG14" s="113"/>
    </row>
    <row r="15" spans="1:47" ht="13.5" customHeight="1" x14ac:dyDescent="0.2">
      <c r="A15" s="122" t="s">
        <v>805</v>
      </c>
      <c r="B15" s="122"/>
      <c r="C15" s="122"/>
      <c r="D15" s="122"/>
      <c r="E15" s="122"/>
      <c r="F15" s="122"/>
      <c r="G15" s="127"/>
      <c r="H15" s="133"/>
      <c r="I15" s="122"/>
      <c r="J15" s="125" t="s">
        <v>804</v>
      </c>
      <c r="K15" s="125" t="s">
        <v>777</v>
      </c>
      <c r="L15" s="126">
        <v>41756</v>
      </c>
      <c r="M15" s="122">
        <v>4</v>
      </c>
      <c r="N15" s="122">
        <v>0</v>
      </c>
      <c r="O15" s="122"/>
      <c r="P15" s="127">
        <v>3.9583333333333331E-2</v>
      </c>
      <c r="Q15" s="133">
        <f t="shared" si="0"/>
        <v>0.95</v>
      </c>
      <c r="R15" s="125" t="s">
        <v>933</v>
      </c>
      <c r="S15" s="105"/>
      <c r="T15" s="102"/>
      <c r="AG15" s="113"/>
    </row>
    <row r="16" spans="1:47" ht="13.5" customHeight="1" x14ac:dyDescent="0.2">
      <c r="A16" s="122" t="s">
        <v>807</v>
      </c>
      <c r="B16" s="122" t="s">
        <v>777</v>
      </c>
      <c r="C16" s="126">
        <v>41755</v>
      </c>
      <c r="D16" s="122">
        <v>4</v>
      </c>
      <c r="E16" s="122">
        <v>1</v>
      </c>
      <c r="F16" s="122"/>
      <c r="G16" s="127">
        <v>7.7777777777777779E-2</v>
      </c>
      <c r="H16" s="133">
        <f t="shared" si="1"/>
        <v>1.8666666666666667</v>
      </c>
      <c r="I16" s="122" t="s">
        <v>933</v>
      </c>
      <c r="J16" s="125" t="s">
        <v>806</v>
      </c>
      <c r="K16" s="125" t="s">
        <v>777</v>
      </c>
      <c r="L16" s="126">
        <v>41756</v>
      </c>
      <c r="M16" s="122">
        <v>4</v>
      </c>
      <c r="N16" s="122">
        <v>3</v>
      </c>
      <c r="O16" s="122"/>
      <c r="P16" s="127">
        <v>9.1666666666666674E-2</v>
      </c>
      <c r="Q16" s="133">
        <f t="shared" si="0"/>
        <v>2.2000000000000002</v>
      </c>
      <c r="R16" s="125"/>
      <c r="S16" s="105"/>
      <c r="T16" s="102"/>
      <c r="AD16" s="114"/>
      <c r="AF16" s="114"/>
      <c r="AG16" s="113"/>
    </row>
    <row r="17" spans="1:33" x14ac:dyDescent="0.2">
      <c r="A17" s="122" t="s">
        <v>809</v>
      </c>
      <c r="B17" s="122" t="s">
        <v>777</v>
      </c>
      <c r="C17" s="126">
        <v>41740</v>
      </c>
      <c r="D17" s="122">
        <v>4</v>
      </c>
      <c r="E17" s="122">
        <v>5</v>
      </c>
      <c r="F17" s="122"/>
      <c r="G17" s="127">
        <v>3.8194444444444441E-2</v>
      </c>
      <c r="H17" s="133">
        <f t="shared" si="1"/>
        <v>0.91666666666666652</v>
      </c>
      <c r="I17" s="122"/>
      <c r="J17" s="125" t="s">
        <v>893</v>
      </c>
      <c r="K17" s="125" t="s">
        <v>777</v>
      </c>
      <c r="L17" s="126">
        <v>41745</v>
      </c>
      <c r="M17" s="122">
        <v>3</v>
      </c>
      <c r="N17" s="122">
        <v>0</v>
      </c>
      <c r="O17" s="122"/>
      <c r="P17" s="127">
        <v>1.7361111111111112E-2</v>
      </c>
      <c r="Q17" s="133">
        <f t="shared" si="0"/>
        <v>0.41666666666666669</v>
      </c>
      <c r="R17" s="125" t="s">
        <v>790</v>
      </c>
      <c r="S17" s="105"/>
      <c r="T17" s="102"/>
      <c r="AF17" s="114"/>
      <c r="AG17" s="113"/>
    </row>
    <row r="18" spans="1:33" x14ac:dyDescent="0.2">
      <c r="A18" s="122" t="s">
        <v>811</v>
      </c>
      <c r="B18" s="122" t="s">
        <v>75</v>
      </c>
      <c r="C18" s="126">
        <v>41740</v>
      </c>
      <c r="D18" s="122">
        <v>4</v>
      </c>
      <c r="E18" s="122">
        <v>6</v>
      </c>
      <c r="F18" s="122"/>
      <c r="G18" s="127">
        <v>6.5277777777777782E-2</v>
      </c>
      <c r="H18" s="133">
        <f t="shared" si="1"/>
        <v>1.5666666666666667</v>
      </c>
      <c r="I18" s="122"/>
      <c r="J18" s="125" t="s">
        <v>808</v>
      </c>
      <c r="K18" s="125" t="s">
        <v>777</v>
      </c>
      <c r="L18" s="126">
        <v>41735</v>
      </c>
      <c r="M18" s="122">
        <v>4</v>
      </c>
      <c r="N18" s="122">
        <v>0</v>
      </c>
      <c r="O18" s="122"/>
      <c r="P18" s="127">
        <v>0.13055555555555556</v>
      </c>
      <c r="Q18" s="133">
        <f t="shared" si="0"/>
        <v>3.1333333333333333</v>
      </c>
      <c r="R18" s="125" t="s">
        <v>872</v>
      </c>
      <c r="S18" s="101"/>
      <c r="T18" s="102"/>
      <c r="X18" s="148"/>
      <c r="AF18" s="114"/>
      <c r="AG18" s="113"/>
    </row>
    <row r="19" spans="1:33" x14ac:dyDescent="0.2">
      <c r="A19" s="122" t="s">
        <v>813</v>
      </c>
      <c r="B19" s="122" t="s">
        <v>75</v>
      </c>
      <c r="C19" s="126">
        <v>41740</v>
      </c>
      <c r="D19" s="122">
        <v>4</v>
      </c>
      <c r="E19" s="122">
        <v>1</v>
      </c>
      <c r="F19" s="122">
        <v>1</v>
      </c>
      <c r="G19" s="127">
        <v>5.9722222222222225E-2</v>
      </c>
      <c r="H19" s="133">
        <f t="shared" si="1"/>
        <v>1.4333333333333333</v>
      </c>
      <c r="I19" s="122"/>
      <c r="J19" s="125" t="s">
        <v>810</v>
      </c>
      <c r="K19" s="125" t="s">
        <v>777</v>
      </c>
      <c r="L19" s="126">
        <v>41756</v>
      </c>
      <c r="M19" s="122">
        <v>3</v>
      </c>
      <c r="N19" s="122">
        <v>1</v>
      </c>
      <c r="O19" s="122"/>
      <c r="P19" s="127">
        <v>3.1944444444444449E-2</v>
      </c>
      <c r="Q19" s="133">
        <f t="shared" si="0"/>
        <v>0.76666666666666683</v>
      </c>
      <c r="R19" s="125" t="s">
        <v>933</v>
      </c>
      <c r="T19" s="102"/>
      <c r="U19" s="103"/>
      <c r="X19" s="148"/>
      <c r="Y19" s="103"/>
      <c r="Z19" s="103"/>
      <c r="AD19" s="114"/>
      <c r="AF19" s="114"/>
      <c r="AG19" s="113"/>
    </row>
    <row r="20" spans="1:33" x14ac:dyDescent="0.2">
      <c r="A20" s="122" t="s">
        <v>815</v>
      </c>
      <c r="B20" s="122" t="s">
        <v>75</v>
      </c>
      <c r="C20" s="126">
        <v>41755</v>
      </c>
      <c r="D20" s="122">
        <v>4</v>
      </c>
      <c r="E20" s="122">
        <v>0</v>
      </c>
      <c r="F20" s="122"/>
      <c r="G20" s="127">
        <v>7.7777777777777779E-2</v>
      </c>
      <c r="H20" s="133">
        <f t="shared" si="1"/>
        <v>1.8666666666666667</v>
      </c>
      <c r="I20" s="122" t="s">
        <v>933</v>
      </c>
      <c r="J20" s="125" t="s">
        <v>812</v>
      </c>
      <c r="K20" s="125"/>
      <c r="L20" s="125"/>
      <c r="M20" s="125"/>
      <c r="N20" s="125"/>
      <c r="O20" s="125"/>
      <c r="P20" s="127"/>
      <c r="Q20" s="133"/>
      <c r="R20" s="125"/>
      <c r="S20" s="105"/>
      <c r="T20" s="102"/>
      <c r="U20" s="103"/>
      <c r="X20" s="148"/>
      <c r="Y20" s="103"/>
      <c r="Z20" s="103"/>
    </row>
    <row r="21" spans="1:33" x14ac:dyDescent="0.2">
      <c r="A21" s="122" t="s">
        <v>817</v>
      </c>
      <c r="B21" s="122" t="s">
        <v>777</v>
      </c>
      <c r="C21" s="126">
        <v>41765</v>
      </c>
      <c r="D21" s="122">
        <v>4</v>
      </c>
      <c r="E21" s="122">
        <v>1</v>
      </c>
      <c r="F21" s="122"/>
      <c r="G21" s="127">
        <v>8.1250000000000003E-2</v>
      </c>
      <c r="H21" s="133">
        <f t="shared" si="1"/>
        <v>1.95</v>
      </c>
      <c r="I21" s="122"/>
      <c r="J21" s="125" t="s">
        <v>814</v>
      </c>
      <c r="K21" s="125" t="s">
        <v>777</v>
      </c>
      <c r="L21" s="126">
        <v>41761</v>
      </c>
      <c r="M21" s="122">
        <v>4</v>
      </c>
      <c r="N21" s="122">
        <v>1</v>
      </c>
      <c r="O21" s="122"/>
      <c r="P21" s="127">
        <v>3.8194444444444441E-2</v>
      </c>
      <c r="Q21" s="133">
        <f t="shared" si="0"/>
        <v>0.91666666666666652</v>
      </c>
      <c r="R21" s="125" t="s">
        <v>933</v>
      </c>
      <c r="S21" s="105"/>
      <c r="T21" s="102"/>
      <c r="U21" s="103"/>
      <c r="W21" s="103"/>
      <c r="X21" s="148"/>
      <c r="Y21" s="103"/>
      <c r="Z21" s="103"/>
    </row>
    <row r="22" spans="1:33" x14ac:dyDescent="0.2">
      <c r="A22" s="122" t="s">
        <v>820</v>
      </c>
      <c r="B22" s="122" t="s">
        <v>777</v>
      </c>
      <c r="C22" s="126">
        <v>41755</v>
      </c>
      <c r="D22" s="122">
        <v>4</v>
      </c>
      <c r="E22" s="122">
        <v>3</v>
      </c>
      <c r="F22" s="122"/>
      <c r="G22" s="127">
        <v>6.25E-2</v>
      </c>
      <c r="H22" s="133">
        <f t="shared" si="1"/>
        <v>1.5</v>
      </c>
      <c r="I22" s="122" t="s">
        <v>933</v>
      </c>
      <c r="J22" s="125" t="s">
        <v>816</v>
      </c>
      <c r="K22" s="125" t="s">
        <v>777</v>
      </c>
      <c r="L22" s="126">
        <v>41761</v>
      </c>
      <c r="M22" s="122">
        <v>3</v>
      </c>
      <c r="N22" s="122">
        <v>0</v>
      </c>
      <c r="O22" s="122"/>
      <c r="P22" s="127">
        <v>4.4444444444444446E-2</v>
      </c>
      <c r="Q22" s="133">
        <f t="shared" si="0"/>
        <v>1.0666666666666667</v>
      </c>
      <c r="R22" s="125" t="s">
        <v>921</v>
      </c>
      <c r="S22" s="105"/>
      <c r="T22" s="102"/>
      <c r="U22" s="103"/>
      <c r="X22" s="148"/>
      <c r="Y22" s="103"/>
      <c r="Z22" s="103"/>
    </row>
    <row r="23" spans="1:33" x14ac:dyDescent="0.2">
      <c r="A23" s="122" t="s">
        <v>822</v>
      </c>
      <c r="B23" s="122" t="s">
        <v>777</v>
      </c>
      <c r="C23" s="126">
        <v>41755</v>
      </c>
      <c r="D23" s="122">
        <v>4</v>
      </c>
      <c r="E23" s="122">
        <v>2</v>
      </c>
      <c r="F23" s="122"/>
      <c r="G23" s="127">
        <v>4.5138888888888888E-2</v>
      </c>
      <c r="H23" s="133">
        <f t="shared" si="1"/>
        <v>1.0833333333333333</v>
      </c>
      <c r="I23" s="122" t="s">
        <v>933</v>
      </c>
      <c r="J23" s="125" t="s">
        <v>818</v>
      </c>
      <c r="K23" s="125" t="s">
        <v>777</v>
      </c>
      <c r="L23" s="126">
        <v>41745</v>
      </c>
      <c r="M23" s="122">
        <v>4</v>
      </c>
      <c r="N23" s="122">
        <v>1</v>
      </c>
      <c r="O23" s="122">
        <v>1</v>
      </c>
      <c r="P23" s="127">
        <v>6.805555555555555E-2</v>
      </c>
      <c r="Q23" s="133">
        <f t="shared" si="0"/>
        <v>1.6333333333333331</v>
      </c>
      <c r="R23" s="125" t="s">
        <v>819</v>
      </c>
      <c r="S23" s="105"/>
      <c r="T23" s="102"/>
      <c r="U23" s="103"/>
      <c r="X23" s="148"/>
      <c r="Y23" s="103"/>
      <c r="Z23" s="103"/>
    </row>
    <row r="24" spans="1:33" x14ac:dyDescent="0.2">
      <c r="A24" s="122" t="s">
        <v>824</v>
      </c>
      <c r="B24" s="122" t="s">
        <v>777</v>
      </c>
      <c r="C24" s="126">
        <v>41739</v>
      </c>
      <c r="D24" s="122">
        <v>3</v>
      </c>
      <c r="E24" s="122">
        <v>0</v>
      </c>
      <c r="F24" s="122"/>
      <c r="G24" s="127">
        <v>7.7777777777777779E-2</v>
      </c>
      <c r="H24" s="133">
        <f t="shared" si="1"/>
        <v>1.8666666666666667</v>
      </c>
      <c r="I24" s="122"/>
      <c r="J24" s="125" t="s">
        <v>821</v>
      </c>
      <c r="K24" s="125" t="s">
        <v>777</v>
      </c>
      <c r="L24" s="126">
        <v>41745</v>
      </c>
      <c r="M24" s="122">
        <v>4</v>
      </c>
      <c r="N24" s="122">
        <v>0</v>
      </c>
      <c r="O24" s="122"/>
      <c r="P24" s="127">
        <v>5.9722222222222225E-2</v>
      </c>
      <c r="Q24" s="133">
        <f t="shared" si="0"/>
        <v>1.4333333333333333</v>
      </c>
      <c r="R24" s="125" t="s">
        <v>819</v>
      </c>
      <c r="S24" s="105"/>
      <c r="T24" s="102"/>
      <c r="U24" s="103"/>
      <c r="X24" s="148"/>
      <c r="Y24" s="103"/>
      <c r="Z24" s="103"/>
    </row>
    <row r="25" spans="1:33" x14ac:dyDescent="0.2">
      <c r="A25" s="122" t="s">
        <v>826</v>
      </c>
      <c r="B25" s="122" t="s">
        <v>75</v>
      </c>
      <c r="C25" s="126">
        <v>41755</v>
      </c>
      <c r="D25" s="122">
        <v>4</v>
      </c>
      <c r="E25" s="122">
        <v>3</v>
      </c>
      <c r="F25" s="122"/>
      <c r="G25" s="127">
        <v>5.6944444444444443E-2</v>
      </c>
      <c r="H25" s="133">
        <f t="shared" si="1"/>
        <v>1.3666666666666667</v>
      </c>
      <c r="I25" s="122"/>
      <c r="J25" s="125" t="s">
        <v>823</v>
      </c>
      <c r="K25" s="125" t="s">
        <v>777</v>
      </c>
      <c r="L25" s="126">
        <v>41745</v>
      </c>
      <c r="M25" s="122">
        <v>4</v>
      </c>
      <c r="N25" s="122">
        <v>0</v>
      </c>
      <c r="O25" s="147">
        <v>1</v>
      </c>
      <c r="P25" s="127">
        <v>7.013888888888889E-2</v>
      </c>
      <c r="Q25" s="133">
        <f t="shared" si="0"/>
        <v>1.6833333333333333</v>
      </c>
      <c r="R25" s="125" t="s">
        <v>819</v>
      </c>
      <c r="S25" s="105"/>
      <c r="T25" s="102"/>
      <c r="U25" s="103"/>
      <c r="X25" s="148"/>
      <c r="Y25" s="103"/>
      <c r="Z25" s="103"/>
    </row>
    <row r="26" spans="1:33" x14ac:dyDescent="0.2">
      <c r="A26" s="122" t="s">
        <v>828</v>
      </c>
      <c r="B26" s="122" t="s">
        <v>75</v>
      </c>
      <c r="C26" s="126">
        <v>41755</v>
      </c>
      <c r="D26" s="122">
        <v>4</v>
      </c>
      <c r="E26" s="122">
        <v>1</v>
      </c>
      <c r="F26" s="122"/>
      <c r="G26" s="127">
        <v>8.6805555555555566E-2</v>
      </c>
      <c r="H26" s="133">
        <f t="shared" si="1"/>
        <v>2.0833333333333335</v>
      </c>
      <c r="I26" s="122" t="s">
        <v>933</v>
      </c>
      <c r="J26" s="125" t="s">
        <v>825</v>
      </c>
      <c r="K26" s="125" t="s">
        <v>777</v>
      </c>
      <c r="L26" s="126">
        <v>41745</v>
      </c>
      <c r="M26" s="122">
        <v>4</v>
      </c>
      <c r="N26" s="122">
        <v>1</v>
      </c>
      <c r="O26" s="122"/>
      <c r="P26" s="127">
        <v>6.1805555555555558E-2</v>
      </c>
      <c r="Q26" s="133">
        <f t="shared" si="0"/>
        <v>1.4833333333333334</v>
      </c>
      <c r="R26" s="125" t="s">
        <v>819</v>
      </c>
      <c r="S26" s="101"/>
      <c r="T26" s="102"/>
      <c r="U26" s="103"/>
      <c r="X26" s="148"/>
    </row>
    <row r="27" spans="1:33" x14ac:dyDescent="0.2">
      <c r="A27" s="122" t="s">
        <v>830</v>
      </c>
      <c r="B27" s="122" t="s">
        <v>75</v>
      </c>
      <c r="C27" s="126">
        <v>41755</v>
      </c>
      <c r="D27" s="122">
        <v>4</v>
      </c>
      <c r="E27" s="122">
        <v>1</v>
      </c>
      <c r="F27" s="122">
        <v>1</v>
      </c>
      <c r="G27" s="127">
        <v>5.4166666666666669E-2</v>
      </c>
      <c r="H27" s="133">
        <f t="shared" si="1"/>
        <v>1.3</v>
      </c>
      <c r="I27" s="122" t="s">
        <v>933</v>
      </c>
      <c r="J27" s="125" t="s">
        <v>827</v>
      </c>
      <c r="K27" s="125"/>
      <c r="L27" s="125"/>
      <c r="M27" s="125"/>
      <c r="N27" s="125"/>
      <c r="O27" s="125"/>
      <c r="P27" s="127"/>
      <c r="Q27" s="133"/>
      <c r="R27" s="125"/>
      <c r="S27" s="112"/>
      <c r="T27" s="102"/>
      <c r="U27" s="103"/>
      <c r="X27" s="148"/>
    </row>
    <row r="28" spans="1:33" x14ac:dyDescent="0.2">
      <c r="A28" s="122" t="s">
        <v>381</v>
      </c>
      <c r="B28" s="122"/>
      <c r="C28" s="122"/>
      <c r="D28" s="122"/>
      <c r="E28" s="122"/>
      <c r="F28" s="122"/>
      <c r="G28" s="127"/>
      <c r="H28" s="133"/>
      <c r="I28" s="122"/>
      <c r="J28" s="125" t="s">
        <v>829</v>
      </c>
      <c r="K28" s="125" t="s">
        <v>777</v>
      </c>
      <c r="L28" s="126">
        <v>41761</v>
      </c>
      <c r="M28" s="122">
        <v>3</v>
      </c>
      <c r="N28" s="122">
        <v>0</v>
      </c>
      <c r="O28" s="122"/>
      <c r="P28" s="127">
        <v>9.5138888888888884E-2</v>
      </c>
      <c r="Q28" s="133">
        <f t="shared" si="0"/>
        <v>2.2833333333333332</v>
      </c>
      <c r="R28" s="125" t="s">
        <v>914</v>
      </c>
      <c r="T28" s="102"/>
      <c r="U28" s="103"/>
    </row>
    <row r="29" spans="1:33" x14ac:dyDescent="0.2">
      <c r="A29" s="122" t="s">
        <v>833</v>
      </c>
      <c r="B29" s="122" t="s">
        <v>777</v>
      </c>
      <c r="C29" s="126">
        <v>41750</v>
      </c>
      <c r="D29" s="122">
        <v>4</v>
      </c>
      <c r="E29" s="122">
        <v>0</v>
      </c>
      <c r="F29" s="122"/>
      <c r="G29" s="127">
        <v>0.13194444444444445</v>
      </c>
      <c r="H29" s="133">
        <f t="shared" si="1"/>
        <v>3.1666666666666665</v>
      </c>
      <c r="I29" s="122"/>
      <c r="J29" s="125" t="s">
        <v>831</v>
      </c>
      <c r="K29" s="125" t="s">
        <v>777</v>
      </c>
      <c r="L29" s="126">
        <v>41761</v>
      </c>
      <c r="M29" s="122">
        <v>4</v>
      </c>
      <c r="N29" s="122">
        <v>0</v>
      </c>
      <c r="O29" s="122"/>
      <c r="P29" s="127">
        <v>6.3194444444444442E-2</v>
      </c>
      <c r="Q29" s="133">
        <f t="shared" si="0"/>
        <v>1.5166666666666666</v>
      </c>
      <c r="R29" s="125"/>
      <c r="T29" s="102"/>
      <c r="U29" s="103"/>
    </row>
    <row r="30" spans="1:33" x14ac:dyDescent="0.2">
      <c r="A30" s="122" t="s">
        <v>835</v>
      </c>
      <c r="B30" s="122" t="s">
        <v>777</v>
      </c>
      <c r="C30" s="126">
        <v>41750</v>
      </c>
      <c r="D30" s="122">
        <v>3</v>
      </c>
      <c r="E30" s="122">
        <v>0</v>
      </c>
      <c r="F30" s="147">
        <v>1</v>
      </c>
      <c r="G30" s="127">
        <v>0.11319444444444444</v>
      </c>
      <c r="H30" s="133">
        <f t="shared" si="1"/>
        <v>2.7166666666666668</v>
      </c>
      <c r="I30" s="122"/>
      <c r="J30" s="125" t="s">
        <v>832</v>
      </c>
      <c r="K30" s="125" t="s">
        <v>777</v>
      </c>
      <c r="L30" s="126">
        <v>41761</v>
      </c>
      <c r="M30" s="122">
        <v>4</v>
      </c>
      <c r="N30" s="122">
        <v>0</v>
      </c>
      <c r="O30" s="122"/>
      <c r="P30" s="127">
        <v>9.5833333333333326E-2</v>
      </c>
      <c r="Q30" s="133">
        <f t="shared" si="0"/>
        <v>2.2999999999999998</v>
      </c>
      <c r="R30" s="125"/>
      <c r="T30" s="102"/>
      <c r="U30" s="103"/>
    </row>
    <row r="31" spans="1:33" x14ac:dyDescent="0.2">
      <c r="A31" s="122" t="s">
        <v>838</v>
      </c>
      <c r="B31" s="122" t="s">
        <v>75</v>
      </c>
      <c r="C31" s="126">
        <v>41757</v>
      </c>
      <c r="D31" s="122">
        <v>4</v>
      </c>
      <c r="E31" s="122">
        <v>0</v>
      </c>
      <c r="F31" s="122"/>
      <c r="G31" s="127">
        <v>7.7777777777777779E-2</v>
      </c>
      <c r="H31" s="133">
        <f t="shared" si="1"/>
        <v>1.8666666666666667</v>
      </c>
      <c r="I31" s="122"/>
      <c r="J31" s="125" t="s">
        <v>834</v>
      </c>
      <c r="K31" s="125" t="s">
        <v>777</v>
      </c>
      <c r="L31" s="126">
        <v>41761</v>
      </c>
      <c r="M31" s="122">
        <v>4</v>
      </c>
      <c r="N31" s="122">
        <v>0</v>
      </c>
      <c r="O31" s="122"/>
      <c r="P31" s="127">
        <v>8.6805555555555566E-2</v>
      </c>
      <c r="Q31" s="133">
        <f t="shared" si="0"/>
        <v>2.0833333333333335</v>
      </c>
      <c r="R31" s="125"/>
      <c r="S31" s="105"/>
      <c r="T31" s="102"/>
      <c r="U31" s="103"/>
    </row>
    <row r="32" spans="1:33" x14ac:dyDescent="0.2">
      <c r="A32" s="122" t="s">
        <v>839</v>
      </c>
      <c r="B32" s="122" t="s">
        <v>777</v>
      </c>
      <c r="C32" s="126">
        <v>41765</v>
      </c>
      <c r="D32" s="122">
        <v>4</v>
      </c>
      <c r="E32" s="122">
        <v>2</v>
      </c>
      <c r="F32" s="122"/>
      <c r="G32" s="127">
        <v>5.6250000000000001E-2</v>
      </c>
      <c r="H32" s="133">
        <f t="shared" si="1"/>
        <v>1.35</v>
      </c>
      <c r="I32" s="122"/>
      <c r="J32" s="125" t="s">
        <v>836</v>
      </c>
      <c r="K32" s="125"/>
      <c r="L32" s="125"/>
      <c r="M32" s="125"/>
      <c r="N32" s="125"/>
      <c r="O32" s="125"/>
      <c r="P32" s="127"/>
      <c r="Q32" s="133"/>
      <c r="R32" s="125"/>
      <c r="S32" s="105"/>
      <c r="T32" s="102"/>
      <c r="U32" s="103"/>
    </row>
    <row r="33" spans="1:21" x14ac:dyDescent="0.2">
      <c r="A33" s="122" t="s">
        <v>841</v>
      </c>
      <c r="B33" s="122" t="s">
        <v>777</v>
      </c>
      <c r="C33" s="126">
        <v>41757</v>
      </c>
      <c r="D33" s="122">
        <v>4</v>
      </c>
      <c r="E33" s="122">
        <v>0</v>
      </c>
      <c r="F33" s="122"/>
      <c r="G33" s="127">
        <v>6.805555555555555E-2</v>
      </c>
      <c r="H33" s="133">
        <f t="shared" si="1"/>
        <v>1.6333333333333331</v>
      </c>
      <c r="I33" s="122"/>
      <c r="J33" s="125" t="s">
        <v>837</v>
      </c>
      <c r="K33" s="125" t="s">
        <v>777</v>
      </c>
      <c r="L33" s="126">
        <v>41743</v>
      </c>
      <c r="M33" s="122">
        <v>3</v>
      </c>
      <c r="N33" s="122">
        <v>1</v>
      </c>
      <c r="O33" s="122"/>
      <c r="P33" s="127">
        <v>5.6944444444444443E-2</v>
      </c>
      <c r="Q33" s="133">
        <f t="shared" si="0"/>
        <v>1.3666666666666667</v>
      </c>
      <c r="R33" s="125"/>
      <c r="S33" s="105"/>
      <c r="T33" s="102"/>
      <c r="U33" s="103"/>
    </row>
    <row r="34" spans="1:21" x14ac:dyDescent="0.2">
      <c r="A34" s="122" t="s">
        <v>843</v>
      </c>
      <c r="B34" s="122" t="s">
        <v>777</v>
      </c>
      <c r="C34" s="126">
        <v>41739</v>
      </c>
      <c r="D34" s="122">
        <v>4</v>
      </c>
      <c r="E34" s="122">
        <v>2</v>
      </c>
      <c r="F34" s="122"/>
      <c r="G34" s="127">
        <v>4.3055555555555562E-2</v>
      </c>
      <c r="H34" s="133">
        <f t="shared" si="1"/>
        <v>1.0333333333333334</v>
      </c>
      <c r="I34" s="122"/>
      <c r="J34" s="125" t="s">
        <v>840</v>
      </c>
      <c r="K34" s="125" t="s">
        <v>75</v>
      </c>
      <c r="L34" s="126">
        <v>41743</v>
      </c>
      <c r="M34" s="122">
        <v>4</v>
      </c>
      <c r="N34" s="122">
        <v>0</v>
      </c>
      <c r="O34" s="122"/>
      <c r="P34" s="127">
        <v>6.5972222222222224E-2</v>
      </c>
      <c r="Q34" s="133">
        <f t="shared" si="0"/>
        <v>1.5833333333333333</v>
      </c>
      <c r="R34" s="125"/>
      <c r="T34" s="102"/>
      <c r="U34" s="103"/>
    </row>
    <row r="35" spans="1:21" x14ac:dyDescent="0.2">
      <c r="A35" s="122" t="s">
        <v>844</v>
      </c>
      <c r="B35" s="122" t="s">
        <v>75</v>
      </c>
      <c r="C35" s="126">
        <v>41739</v>
      </c>
      <c r="D35" s="122">
        <v>4</v>
      </c>
      <c r="E35" s="122">
        <v>2</v>
      </c>
      <c r="F35" s="122"/>
      <c r="G35" s="127">
        <v>4.7916666666666663E-2</v>
      </c>
      <c r="H35" s="133">
        <f t="shared" si="1"/>
        <v>1.1499999999999999</v>
      </c>
      <c r="I35" s="122"/>
      <c r="J35" s="125" t="s">
        <v>842</v>
      </c>
      <c r="K35" s="125" t="s">
        <v>777</v>
      </c>
      <c r="L35" s="126">
        <v>41742</v>
      </c>
      <c r="M35" s="122">
        <v>4</v>
      </c>
      <c r="N35" s="122">
        <v>3</v>
      </c>
      <c r="O35" s="122">
        <v>1</v>
      </c>
      <c r="P35" s="127">
        <v>9.4444444444444442E-2</v>
      </c>
      <c r="Q35" s="133">
        <f t="shared" si="0"/>
        <v>2.2666666666666666</v>
      </c>
      <c r="R35" s="125"/>
      <c r="S35" s="105"/>
      <c r="T35" s="102"/>
      <c r="U35" s="103"/>
    </row>
    <row r="36" spans="1:21" x14ac:dyDescent="0.2">
      <c r="A36" s="122" t="s">
        <v>846</v>
      </c>
      <c r="B36" s="122" t="s">
        <v>75</v>
      </c>
      <c r="C36" s="126">
        <v>41739</v>
      </c>
      <c r="D36" s="122">
        <v>4</v>
      </c>
      <c r="E36" s="122">
        <v>4</v>
      </c>
      <c r="F36" s="122"/>
      <c r="G36" s="127">
        <v>3.4722222222222224E-2</v>
      </c>
      <c r="H36" s="133">
        <f t="shared" si="1"/>
        <v>0.83333333333333337</v>
      </c>
      <c r="I36" s="122"/>
      <c r="J36" s="125" t="s">
        <v>845</v>
      </c>
      <c r="K36" s="125" t="s">
        <v>777</v>
      </c>
      <c r="L36" s="126">
        <v>41744</v>
      </c>
      <c r="M36" s="122">
        <v>4</v>
      </c>
      <c r="N36" s="122">
        <v>0</v>
      </c>
      <c r="O36" s="122"/>
      <c r="P36" s="127">
        <v>7.5694444444444439E-2</v>
      </c>
      <c r="Q36" s="133">
        <f t="shared" si="0"/>
        <v>1.8166666666666664</v>
      </c>
      <c r="R36" s="125"/>
      <c r="T36" s="102"/>
      <c r="U36" s="103"/>
    </row>
    <row r="37" spans="1:21" x14ac:dyDescent="0.2">
      <c r="A37" s="122" t="s">
        <v>848</v>
      </c>
      <c r="B37" s="122" t="s">
        <v>777</v>
      </c>
      <c r="C37" s="126">
        <v>41765</v>
      </c>
      <c r="D37" s="122">
        <v>3</v>
      </c>
      <c r="E37" s="122">
        <v>0</v>
      </c>
      <c r="F37" s="147">
        <v>1</v>
      </c>
      <c r="G37" s="127">
        <v>5.347222222222222E-2</v>
      </c>
      <c r="H37" s="133">
        <f t="shared" si="1"/>
        <v>1.2833333333333334</v>
      </c>
      <c r="I37" s="122"/>
      <c r="J37" s="125" t="s">
        <v>847</v>
      </c>
      <c r="K37" s="125" t="s">
        <v>777</v>
      </c>
      <c r="L37" s="126">
        <v>41742</v>
      </c>
      <c r="M37" s="122">
        <v>4</v>
      </c>
      <c r="N37" s="122">
        <v>5</v>
      </c>
      <c r="O37" s="122"/>
      <c r="P37" s="127">
        <v>7.6388888888888895E-2</v>
      </c>
      <c r="Q37" s="133">
        <f t="shared" si="0"/>
        <v>1.8333333333333335</v>
      </c>
      <c r="R37" s="125"/>
      <c r="T37" s="102"/>
      <c r="U37" s="103"/>
    </row>
    <row r="38" spans="1:21" x14ac:dyDescent="0.2">
      <c r="A38" s="122" t="s">
        <v>852</v>
      </c>
      <c r="B38" s="122" t="s">
        <v>75</v>
      </c>
      <c r="C38" s="126">
        <v>41739</v>
      </c>
      <c r="D38" s="122">
        <v>4</v>
      </c>
      <c r="E38" s="122">
        <v>3</v>
      </c>
      <c r="F38" s="122"/>
      <c r="G38" s="127">
        <v>7.4999999999999997E-2</v>
      </c>
      <c r="H38" s="133">
        <f t="shared" si="1"/>
        <v>1.8</v>
      </c>
      <c r="I38" s="122"/>
      <c r="J38" s="125" t="s">
        <v>849</v>
      </c>
      <c r="K38" s="125" t="s">
        <v>75</v>
      </c>
      <c r="L38" s="126">
        <v>41742</v>
      </c>
      <c r="M38" s="122">
        <v>4</v>
      </c>
      <c r="N38" s="122">
        <v>5</v>
      </c>
      <c r="O38" s="122"/>
      <c r="P38" s="127">
        <v>5.2777777777777778E-2</v>
      </c>
      <c r="Q38" s="133">
        <f t="shared" si="0"/>
        <v>1.2666666666666666</v>
      </c>
      <c r="R38" s="125"/>
      <c r="T38" s="102"/>
      <c r="U38" s="103"/>
    </row>
    <row r="39" spans="1:21" x14ac:dyDescent="0.2">
      <c r="A39" s="122" t="s">
        <v>853</v>
      </c>
      <c r="B39" s="122" t="s">
        <v>75</v>
      </c>
      <c r="C39" s="126">
        <v>41757</v>
      </c>
      <c r="D39" s="122">
        <v>4</v>
      </c>
      <c r="E39" s="122">
        <v>5</v>
      </c>
      <c r="F39" s="122"/>
      <c r="G39" s="127">
        <v>6.9444444444444434E-2</v>
      </c>
      <c r="H39" s="133">
        <f t="shared" si="1"/>
        <v>1.6666666666666665</v>
      </c>
      <c r="I39" s="122"/>
      <c r="J39" s="125" t="s">
        <v>851</v>
      </c>
      <c r="K39" s="125" t="s">
        <v>777</v>
      </c>
      <c r="L39" s="126">
        <v>41742</v>
      </c>
      <c r="M39" s="122">
        <v>4</v>
      </c>
      <c r="N39" s="122">
        <v>4</v>
      </c>
      <c r="O39" s="122">
        <v>1</v>
      </c>
      <c r="P39" s="127">
        <v>6.5972222222222224E-2</v>
      </c>
      <c r="Q39" s="133">
        <f t="shared" si="0"/>
        <v>1.5833333333333333</v>
      </c>
      <c r="R39" s="125"/>
      <c r="T39" s="102"/>
    </row>
    <row r="40" spans="1:21" x14ac:dyDescent="0.2">
      <c r="A40" s="122" t="s">
        <v>855</v>
      </c>
      <c r="B40" s="122" t="s">
        <v>777</v>
      </c>
      <c r="C40" s="126">
        <v>41757</v>
      </c>
      <c r="D40" s="122">
        <v>4</v>
      </c>
      <c r="E40" s="122">
        <v>0</v>
      </c>
      <c r="F40" s="122"/>
      <c r="G40" s="127">
        <v>0.39930555555555558</v>
      </c>
      <c r="H40" s="133">
        <f t="shared" si="1"/>
        <v>9.5833333333333339</v>
      </c>
      <c r="I40" s="122" t="s">
        <v>946</v>
      </c>
      <c r="J40" s="125" t="s">
        <v>854</v>
      </c>
      <c r="K40" s="125"/>
      <c r="L40" s="125"/>
      <c r="M40" s="125"/>
      <c r="N40" s="125"/>
      <c r="O40" s="125"/>
      <c r="P40" s="127"/>
      <c r="Q40" s="133"/>
      <c r="R40" s="125"/>
      <c r="S40" s="101"/>
      <c r="T40" s="102"/>
    </row>
    <row r="41" spans="1:21" x14ac:dyDescent="0.2">
      <c r="A41" s="150" t="s">
        <v>857</v>
      </c>
      <c r="B41" s="150" t="s">
        <v>777</v>
      </c>
      <c r="C41" s="151">
        <v>41774</v>
      </c>
      <c r="D41" s="122">
        <v>4</v>
      </c>
      <c r="E41" s="122">
        <v>0</v>
      </c>
      <c r="F41" s="147">
        <v>1</v>
      </c>
      <c r="G41" s="127">
        <v>0.14444444444444446</v>
      </c>
      <c r="H41" s="133">
        <f t="shared" si="1"/>
        <v>3.4666666666666672</v>
      </c>
      <c r="I41" s="122"/>
      <c r="J41" s="125" t="s">
        <v>856</v>
      </c>
      <c r="K41" s="125" t="s">
        <v>777</v>
      </c>
      <c r="L41" s="126">
        <v>41742</v>
      </c>
      <c r="M41" s="122">
        <v>3</v>
      </c>
      <c r="N41" s="122">
        <v>2</v>
      </c>
      <c r="O41" s="122"/>
      <c r="P41" s="127">
        <v>5.2777777777777778E-2</v>
      </c>
      <c r="Q41" s="133">
        <f t="shared" si="0"/>
        <v>1.2666666666666666</v>
      </c>
      <c r="R41" s="125"/>
      <c r="S41" s="101"/>
      <c r="T41" s="102"/>
    </row>
    <row r="42" spans="1:21" x14ac:dyDescent="0.2">
      <c r="A42" s="150" t="s">
        <v>860</v>
      </c>
      <c r="B42" s="150" t="s">
        <v>777</v>
      </c>
      <c r="C42" s="151">
        <v>41773</v>
      </c>
      <c r="D42" s="122">
        <v>3</v>
      </c>
      <c r="E42" s="122">
        <v>0</v>
      </c>
      <c r="F42" s="122"/>
      <c r="G42" s="127">
        <v>6.9444444444444434E-2</v>
      </c>
      <c r="H42" s="133">
        <f t="shared" si="1"/>
        <v>1.6666666666666665</v>
      </c>
      <c r="I42" s="122"/>
      <c r="J42" s="125" t="s">
        <v>858</v>
      </c>
      <c r="K42" s="125" t="s">
        <v>777</v>
      </c>
      <c r="L42" s="126">
        <v>41743</v>
      </c>
      <c r="M42" s="122">
        <v>4</v>
      </c>
      <c r="N42" s="122">
        <v>7</v>
      </c>
      <c r="O42" s="122">
        <v>3</v>
      </c>
      <c r="P42" s="127">
        <v>7.6388888888888895E-2</v>
      </c>
      <c r="Q42" s="133">
        <f t="shared" si="0"/>
        <v>1.8333333333333335</v>
      </c>
      <c r="R42" s="125" t="s">
        <v>859</v>
      </c>
      <c r="S42" s="112"/>
      <c r="T42" s="102"/>
    </row>
    <row r="43" spans="1:21" x14ac:dyDescent="0.2">
      <c r="A43" s="122" t="s">
        <v>862</v>
      </c>
      <c r="B43" s="122" t="s">
        <v>777</v>
      </c>
      <c r="C43" s="126">
        <v>41750</v>
      </c>
      <c r="D43" s="122">
        <v>4</v>
      </c>
      <c r="E43" s="122">
        <v>5</v>
      </c>
      <c r="F43" s="122">
        <v>2</v>
      </c>
      <c r="G43" s="127">
        <v>6.3194444444444442E-2</v>
      </c>
      <c r="H43" s="133">
        <f t="shared" si="1"/>
        <v>1.5166666666666666</v>
      </c>
      <c r="I43" s="122"/>
      <c r="J43" s="125" t="s">
        <v>861</v>
      </c>
      <c r="K43" s="125" t="s">
        <v>777</v>
      </c>
      <c r="L43" s="126">
        <v>41743</v>
      </c>
      <c r="M43" s="122">
        <v>4</v>
      </c>
      <c r="N43" s="122">
        <v>3</v>
      </c>
      <c r="O43" s="122"/>
      <c r="P43" s="127">
        <v>5.2777777777777778E-2</v>
      </c>
      <c r="Q43" s="133">
        <f t="shared" si="0"/>
        <v>1.2666666666666666</v>
      </c>
      <c r="R43" s="125" t="s">
        <v>859</v>
      </c>
      <c r="T43" s="102"/>
    </row>
    <row r="44" spans="1:21" x14ac:dyDescent="0.2">
      <c r="A44" s="122" t="s">
        <v>864</v>
      </c>
      <c r="B44" s="122" t="s">
        <v>777</v>
      </c>
      <c r="C44" s="126">
        <v>41750</v>
      </c>
      <c r="D44" s="122">
        <v>4</v>
      </c>
      <c r="E44" s="122">
        <v>1</v>
      </c>
      <c r="F44" s="122"/>
      <c r="G44" s="127">
        <v>7.6388888888888895E-2</v>
      </c>
      <c r="H44" s="133">
        <f t="shared" si="1"/>
        <v>1.8333333333333335</v>
      </c>
      <c r="I44" s="122"/>
      <c r="J44" s="125" t="s">
        <v>863</v>
      </c>
      <c r="K44" s="125" t="s">
        <v>777</v>
      </c>
      <c r="L44" s="126">
        <v>41744</v>
      </c>
      <c r="M44" s="122">
        <v>4</v>
      </c>
      <c r="N44" s="122">
        <v>2</v>
      </c>
      <c r="O44" s="122"/>
      <c r="P44" s="127">
        <v>5.8333333333333327E-2</v>
      </c>
      <c r="Q44" s="133">
        <f t="shared" si="0"/>
        <v>1.3999999999999997</v>
      </c>
      <c r="R44" s="125" t="s">
        <v>819</v>
      </c>
      <c r="S44" s="105"/>
      <c r="T44" s="102"/>
    </row>
    <row r="45" spans="1:21" x14ac:dyDescent="0.2">
      <c r="A45" s="122" t="s">
        <v>866</v>
      </c>
      <c r="B45" s="122" t="s">
        <v>777</v>
      </c>
      <c r="C45" s="126">
        <v>41750</v>
      </c>
      <c r="D45" s="122">
        <v>4</v>
      </c>
      <c r="E45" s="122">
        <v>0</v>
      </c>
      <c r="F45" s="147">
        <v>1</v>
      </c>
      <c r="G45" s="127">
        <v>8.7500000000000008E-2</v>
      </c>
      <c r="H45" s="133">
        <f t="shared" si="1"/>
        <v>2.1</v>
      </c>
      <c r="I45" s="122"/>
      <c r="J45" s="125" t="s">
        <v>865</v>
      </c>
      <c r="K45" s="125" t="s">
        <v>777</v>
      </c>
      <c r="L45" s="126">
        <v>41744</v>
      </c>
      <c r="M45" s="122">
        <v>4</v>
      </c>
      <c r="N45" s="122">
        <v>1</v>
      </c>
      <c r="O45" s="122"/>
      <c r="P45" s="127">
        <v>8.7500000000000008E-2</v>
      </c>
      <c r="Q45" s="133">
        <f t="shared" si="0"/>
        <v>2.1</v>
      </c>
      <c r="R45" s="125" t="s">
        <v>819</v>
      </c>
      <c r="S45" s="105"/>
      <c r="T45" s="102"/>
    </row>
    <row r="46" spans="1:21" x14ac:dyDescent="0.2">
      <c r="A46" s="122" t="s">
        <v>867</v>
      </c>
      <c r="B46" s="122" t="s">
        <v>777</v>
      </c>
      <c r="C46" s="126">
        <v>41760</v>
      </c>
      <c r="D46" s="122">
        <v>3</v>
      </c>
      <c r="E46" s="122">
        <v>0</v>
      </c>
      <c r="F46" s="122"/>
      <c r="G46" s="127">
        <v>0.13194444444444445</v>
      </c>
      <c r="H46" s="133">
        <f t="shared" si="1"/>
        <v>3.1666666666666665</v>
      </c>
      <c r="I46" s="122"/>
      <c r="J46" s="122" t="s">
        <v>869</v>
      </c>
      <c r="K46" s="122"/>
      <c r="L46" s="122"/>
      <c r="M46" s="122"/>
      <c r="N46" s="122"/>
      <c r="O46" s="122"/>
      <c r="P46" s="127"/>
      <c r="Q46" s="133"/>
      <c r="R46" s="122"/>
      <c r="S46" s="105"/>
      <c r="T46" s="102"/>
    </row>
    <row r="47" spans="1:21" x14ac:dyDescent="0.2">
      <c r="A47" s="122" t="s">
        <v>868</v>
      </c>
      <c r="B47" s="122" t="s">
        <v>75</v>
      </c>
      <c r="C47" s="126">
        <v>41746</v>
      </c>
      <c r="D47" s="122">
        <v>4</v>
      </c>
      <c r="E47" s="122">
        <v>9</v>
      </c>
      <c r="F47" s="122">
        <v>1</v>
      </c>
      <c r="G47" s="127">
        <v>8.5416666666666655E-2</v>
      </c>
      <c r="H47" s="133">
        <f t="shared" si="1"/>
        <v>2.0499999999999998</v>
      </c>
      <c r="I47" s="129">
        <v>0.19820566666666664</v>
      </c>
      <c r="J47" s="122" t="s">
        <v>850</v>
      </c>
      <c r="K47" s="122" t="s">
        <v>75</v>
      </c>
      <c r="L47" s="126">
        <v>41739</v>
      </c>
      <c r="M47" s="122">
        <v>3</v>
      </c>
      <c r="N47" s="122">
        <v>3</v>
      </c>
      <c r="O47" s="122"/>
      <c r="P47" s="127">
        <v>2.4999999999999998E-2</v>
      </c>
      <c r="Q47" s="133"/>
      <c r="R47" s="122" t="s">
        <v>913</v>
      </c>
      <c r="S47" s="105"/>
      <c r="T47" s="102"/>
    </row>
    <row r="48" spans="1:21" x14ac:dyDescent="0.2">
      <c r="A48" s="122"/>
      <c r="B48" s="122"/>
      <c r="C48" s="126"/>
      <c r="D48" s="126"/>
      <c r="E48" s="126"/>
      <c r="F48" s="126"/>
      <c r="G48" s="122"/>
      <c r="H48" s="122"/>
      <c r="I48" s="129"/>
      <c r="J48" s="122"/>
      <c r="K48" s="122"/>
      <c r="L48" s="126"/>
      <c r="M48" s="122"/>
      <c r="N48" s="122"/>
      <c r="O48" s="122"/>
      <c r="P48" s="127"/>
      <c r="Q48" s="127"/>
      <c r="R48" s="122"/>
      <c r="T48" s="102"/>
    </row>
    <row r="49" spans="1:20" x14ac:dyDescent="0.2">
      <c r="A49" s="130"/>
      <c r="B49" s="131"/>
      <c r="C49" s="131">
        <f>COUNT(C3:C47)</f>
        <v>43</v>
      </c>
      <c r="D49" s="131"/>
      <c r="E49" s="131"/>
      <c r="F49" s="131"/>
      <c r="G49" s="131"/>
      <c r="H49" s="131"/>
      <c r="I49" s="131"/>
      <c r="J49" s="131"/>
      <c r="K49" s="131"/>
      <c r="L49" s="131">
        <f>COUNT(L3:L46)</f>
        <v>37</v>
      </c>
      <c r="M49" s="122"/>
      <c r="N49" s="122"/>
      <c r="O49" s="122"/>
      <c r="P49" s="127"/>
      <c r="Q49" s="127"/>
      <c r="R49" s="125"/>
      <c r="T49" s="102"/>
    </row>
    <row r="50" spans="1:20" x14ac:dyDescent="0.2">
      <c r="A50" s="130"/>
      <c r="B50" s="131"/>
      <c r="C50" s="131"/>
      <c r="D50" s="131"/>
      <c r="E50" s="131"/>
      <c r="F50" s="131"/>
      <c r="G50" s="131"/>
      <c r="H50" s="131"/>
      <c r="I50" s="129"/>
      <c r="J50" s="122"/>
      <c r="K50" s="122"/>
      <c r="L50" s="126"/>
      <c r="M50" s="122"/>
      <c r="N50" s="122"/>
      <c r="O50" s="122"/>
      <c r="P50" s="127"/>
      <c r="Q50" s="127"/>
      <c r="R50" s="122"/>
      <c r="S50" s="102"/>
      <c r="T50" s="102"/>
    </row>
    <row r="51" spans="1:20" x14ac:dyDescent="0.2">
      <c r="A51" s="130"/>
      <c r="B51" s="131"/>
      <c r="C51" s="131"/>
      <c r="D51" s="131"/>
      <c r="E51" s="131"/>
      <c r="F51" s="131"/>
      <c r="G51" s="131"/>
      <c r="H51" s="131"/>
      <c r="I51" s="129"/>
      <c r="J51" s="122"/>
      <c r="K51" s="122"/>
      <c r="L51" s="126"/>
      <c r="M51" s="122"/>
      <c r="N51" s="122"/>
      <c r="O51" s="122"/>
      <c r="P51" s="127"/>
      <c r="Q51" s="127"/>
      <c r="R51" s="122"/>
      <c r="T51" s="102"/>
    </row>
    <row r="52" spans="1:20" x14ac:dyDescent="0.2">
      <c r="A52" s="130"/>
      <c r="B52" s="131"/>
      <c r="C52" s="131"/>
      <c r="D52" s="131"/>
      <c r="E52" s="131"/>
      <c r="F52" s="131"/>
      <c r="G52" s="131"/>
      <c r="H52" s="131"/>
      <c r="I52" s="129"/>
      <c r="J52" s="122"/>
      <c r="K52" s="122"/>
      <c r="L52" s="126"/>
      <c r="M52" s="122"/>
      <c r="N52" s="122"/>
      <c r="O52" s="122"/>
      <c r="P52" s="127"/>
      <c r="Q52" s="127"/>
      <c r="R52" s="122"/>
      <c r="S52" s="105"/>
      <c r="T52" s="102"/>
    </row>
    <row r="53" spans="1:20" x14ac:dyDescent="0.2">
      <c r="A53" s="131"/>
      <c r="B53" s="131"/>
      <c r="C53" s="131"/>
      <c r="D53" s="131"/>
      <c r="E53" s="131"/>
      <c r="F53" s="131"/>
      <c r="G53" s="131"/>
      <c r="H53" s="131"/>
      <c r="I53" s="129"/>
      <c r="J53" s="125"/>
      <c r="K53" s="125"/>
      <c r="L53" s="126"/>
      <c r="M53" s="122"/>
      <c r="N53" s="122"/>
      <c r="O53" s="122"/>
      <c r="P53" s="127"/>
      <c r="Q53" s="127"/>
      <c r="R53" s="125"/>
      <c r="S53" s="105"/>
      <c r="T53" s="102"/>
    </row>
    <row r="54" spans="1:20" x14ac:dyDescent="0.2">
      <c r="A54" s="100"/>
      <c r="B54" s="100"/>
      <c r="C54" s="100"/>
      <c r="D54" s="100"/>
      <c r="E54" s="100"/>
      <c r="F54" s="100"/>
      <c r="G54" s="100"/>
      <c r="H54" s="100"/>
      <c r="I54" s="110"/>
      <c r="L54" s="108"/>
      <c r="M54" s="101"/>
      <c r="N54" s="101"/>
      <c r="O54" s="101"/>
      <c r="P54" s="104"/>
      <c r="Q54" s="104"/>
      <c r="S54" s="102"/>
      <c r="T54" s="102"/>
    </row>
    <row r="55" spans="1:20" x14ac:dyDescent="0.2">
      <c r="I55" s="110"/>
      <c r="L55" s="108"/>
      <c r="M55" s="101"/>
      <c r="N55" s="101"/>
      <c r="O55" s="101"/>
      <c r="P55" s="104"/>
      <c r="Q55" s="104"/>
      <c r="S55" s="102"/>
      <c r="T55" s="102"/>
    </row>
    <row r="56" spans="1:20" x14ac:dyDescent="0.2">
      <c r="A56" s="101" t="s">
        <v>883</v>
      </c>
      <c r="S56" s="102"/>
      <c r="T56" s="102"/>
    </row>
    <row r="57" spans="1:20" x14ac:dyDescent="0.2">
      <c r="A57" s="101" t="s">
        <v>884</v>
      </c>
      <c r="B57" s="101" t="s">
        <v>777</v>
      </c>
      <c r="E57" s="101" t="s">
        <v>1398</v>
      </c>
      <c r="I57" s="101" t="s">
        <v>899</v>
      </c>
      <c r="S57" s="102"/>
      <c r="T57" s="102"/>
    </row>
    <row r="58" spans="1:20" x14ac:dyDescent="0.2">
      <c r="A58" s="101" t="s">
        <v>885</v>
      </c>
      <c r="B58" s="101" t="s">
        <v>777</v>
      </c>
      <c r="E58" s="101" t="s">
        <v>1408</v>
      </c>
      <c r="I58" s="101" t="s">
        <v>898</v>
      </c>
      <c r="S58" s="105"/>
      <c r="T58" s="102"/>
    </row>
    <row r="59" spans="1:20" x14ac:dyDescent="0.2">
      <c r="A59" s="101" t="s">
        <v>886</v>
      </c>
      <c r="B59" s="101" t="s">
        <v>777</v>
      </c>
      <c r="E59" s="101" t="s">
        <v>1408</v>
      </c>
      <c r="I59" s="101" t="s">
        <v>898</v>
      </c>
      <c r="S59" s="102"/>
      <c r="T59" s="102"/>
    </row>
    <row r="60" spans="1:20" x14ac:dyDescent="0.2">
      <c r="A60" s="101" t="s">
        <v>887</v>
      </c>
      <c r="B60" s="101" t="s">
        <v>777</v>
      </c>
      <c r="E60" s="101" t="s">
        <v>1408</v>
      </c>
      <c r="I60" s="101" t="s">
        <v>1390</v>
      </c>
      <c r="T60" s="102"/>
    </row>
    <row r="61" spans="1:20" x14ac:dyDescent="0.2">
      <c r="A61" s="101" t="s">
        <v>888</v>
      </c>
      <c r="B61" s="101" t="s">
        <v>777</v>
      </c>
      <c r="E61" s="101" t="s">
        <v>1408</v>
      </c>
      <c r="I61" s="101" t="s">
        <v>1390</v>
      </c>
      <c r="T61" s="102"/>
    </row>
    <row r="62" spans="1:20" x14ac:dyDescent="0.2">
      <c r="A62" s="101" t="s">
        <v>889</v>
      </c>
      <c r="B62" s="101" t="s">
        <v>777</v>
      </c>
      <c r="E62" s="101" t="s">
        <v>1408</v>
      </c>
      <c r="I62" s="101" t="s">
        <v>1391</v>
      </c>
      <c r="S62" s="102"/>
      <c r="T62" s="102"/>
    </row>
    <row r="63" spans="1:20" x14ac:dyDescent="0.2">
      <c r="A63" s="101" t="s">
        <v>890</v>
      </c>
      <c r="B63" s="101" t="s">
        <v>777</v>
      </c>
      <c r="E63" s="101" t="s">
        <v>1409</v>
      </c>
      <c r="I63" s="101" t="s">
        <v>859</v>
      </c>
      <c r="S63" s="102"/>
      <c r="T63" s="102"/>
    </row>
    <row r="64" spans="1:20" x14ac:dyDescent="0.2">
      <c r="A64" s="101" t="s">
        <v>891</v>
      </c>
      <c r="B64" s="102" t="s">
        <v>777</v>
      </c>
      <c r="E64" s="101" t="s">
        <v>1409</v>
      </c>
      <c r="I64" s="101" t="s">
        <v>859</v>
      </c>
      <c r="S64" s="102"/>
      <c r="T64" s="102"/>
    </row>
    <row r="65" spans="1:20" x14ac:dyDescent="0.2">
      <c r="A65" s="101" t="s">
        <v>892</v>
      </c>
      <c r="B65" s="101" t="s">
        <v>777</v>
      </c>
      <c r="E65" s="101" t="s">
        <v>1398</v>
      </c>
      <c r="I65" s="101" t="s">
        <v>1388</v>
      </c>
      <c r="S65" s="102"/>
      <c r="T65" s="102"/>
    </row>
    <row r="66" spans="1:20" x14ac:dyDescent="0.2">
      <c r="A66" s="101" t="s">
        <v>894</v>
      </c>
      <c r="B66" s="101" t="s">
        <v>777</v>
      </c>
      <c r="E66" s="101" t="s">
        <v>1409</v>
      </c>
      <c r="I66" s="101" t="s">
        <v>1388</v>
      </c>
      <c r="T66" s="102"/>
    </row>
    <row r="67" spans="1:20" x14ac:dyDescent="0.2">
      <c r="A67" s="101" t="s">
        <v>895</v>
      </c>
      <c r="B67" s="101" t="s">
        <v>777</v>
      </c>
      <c r="E67" s="101" t="s">
        <v>1409</v>
      </c>
      <c r="I67" s="101" t="s">
        <v>1388</v>
      </c>
      <c r="T67" s="102"/>
    </row>
    <row r="68" spans="1:20" x14ac:dyDescent="0.2">
      <c r="A68" s="101" t="s">
        <v>896</v>
      </c>
      <c r="B68" s="101" t="s">
        <v>777</v>
      </c>
      <c r="E68" s="101" t="s">
        <v>1408</v>
      </c>
      <c r="I68" s="101" t="s">
        <v>1389</v>
      </c>
      <c r="T68" s="102"/>
    </row>
    <row r="69" spans="1:20" x14ac:dyDescent="0.2">
      <c r="A69" s="101" t="s">
        <v>897</v>
      </c>
      <c r="B69" s="101" t="s">
        <v>777</v>
      </c>
      <c r="E69" s="101" t="s">
        <v>1409</v>
      </c>
      <c r="I69" s="101" t="s">
        <v>1389</v>
      </c>
      <c r="T69" s="102"/>
    </row>
    <row r="70" spans="1:20" x14ac:dyDescent="0.2">
      <c r="A70" s="101">
        <v>13</v>
      </c>
      <c r="S70" s="105"/>
      <c r="T70" s="102"/>
    </row>
    <row r="71" spans="1:20" x14ac:dyDescent="0.2">
      <c r="A71" s="117"/>
      <c r="C71" s="126"/>
      <c r="H71" s="105"/>
      <c r="J71" s="100"/>
      <c r="K71" s="100"/>
      <c r="L71" s="100"/>
      <c r="M71" s="100"/>
      <c r="N71" s="100"/>
      <c r="O71" s="100"/>
      <c r="P71" s="100"/>
      <c r="Q71" s="100"/>
      <c r="R71" s="100"/>
      <c r="S71" s="105"/>
      <c r="T71" s="102"/>
    </row>
    <row r="72" spans="1:20" x14ac:dyDescent="0.2">
      <c r="A72" s="100"/>
      <c r="B72" s="102"/>
      <c r="C72" s="126"/>
      <c r="D72" s="100"/>
      <c r="E72" s="100"/>
      <c r="F72" s="100"/>
      <c r="H72" s="114"/>
      <c r="I72" s="102"/>
      <c r="S72" s="105"/>
      <c r="T72" s="102"/>
    </row>
    <row r="73" spans="1:20" x14ac:dyDescent="0.2">
      <c r="C73" s="126"/>
      <c r="H73" s="105"/>
      <c r="S73" s="102"/>
      <c r="T73" s="102"/>
    </row>
    <row r="74" spans="1:20" x14ac:dyDescent="0.2">
      <c r="C74" s="126"/>
      <c r="H74" s="105"/>
      <c r="S74" s="105"/>
      <c r="T74" s="102"/>
    </row>
    <row r="75" spans="1:20" x14ac:dyDescent="0.2">
      <c r="C75" s="126"/>
      <c r="H75" s="105"/>
      <c r="S75" s="105"/>
      <c r="T75" s="102"/>
    </row>
    <row r="76" spans="1:20" x14ac:dyDescent="0.2">
      <c r="C76" s="126"/>
      <c r="H76" s="105"/>
      <c r="S76" s="105"/>
      <c r="T76" s="102"/>
    </row>
    <row r="77" spans="1:20" x14ac:dyDescent="0.2">
      <c r="C77" s="126"/>
      <c r="H77" s="105"/>
      <c r="S77" s="105"/>
      <c r="T77" s="102"/>
    </row>
    <row r="78" spans="1:20" x14ac:dyDescent="0.2">
      <c r="C78" s="126"/>
      <c r="H78" s="105"/>
      <c r="J78" s="100"/>
      <c r="K78" s="100"/>
      <c r="L78" s="100"/>
      <c r="M78" s="100"/>
      <c r="N78" s="100"/>
      <c r="O78" s="100"/>
      <c r="P78" s="100"/>
      <c r="Q78" s="100"/>
      <c r="R78" s="100"/>
      <c r="S78" s="105"/>
      <c r="T78" s="102"/>
    </row>
    <row r="79" spans="1:20" x14ac:dyDescent="0.2">
      <c r="A79" s="100"/>
      <c r="B79" s="102"/>
      <c r="C79" s="126"/>
      <c r="D79" s="100"/>
      <c r="E79" s="100"/>
      <c r="F79" s="100"/>
      <c r="H79" s="114"/>
      <c r="I79" s="102"/>
      <c r="S79" s="105"/>
      <c r="T79" s="102"/>
    </row>
    <row r="80" spans="1:20" x14ac:dyDescent="0.2">
      <c r="C80" s="126"/>
      <c r="H80" s="105"/>
      <c r="S80" s="111"/>
      <c r="T80" s="102"/>
    </row>
    <row r="81" spans="1:20" x14ac:dyDescent="0.2">
      <c r="C81" s="126"/>
      <c r="H81" s="105"/>
      <c r="S81" s="102"/>
      <c r="T81" s="102"/>
    </row>
    <row r="82" spans="1:20" x14ac:dyDescent="0.2">
      <c r="C82" s="126"/>
      <c r="H82" s="105"/>
      <c r="S82" s="101"/>
      <c r="T82" s="102"/>
    </row>
    <row r="83" spans="1:20" x14ac:dyDescent="0.2">
      <c r="C83" s="122"/>
      <c r="H83" s="105"/>
      <c r="T83" s="102"/>
    </row>
    <row r="84" spans="1:20" x14ac:dyDescent="0.2">
      <c r="C84" s="126"/>
      <c r="H84" s="105"/>
      <c r="T84" s="102"/>
    </row>
    <row r="85" spans="1:20" x14ac:dyDescent="0.2">
      <c r="C85" s="126"/>
      <c r="H85" s="105"/>
      <c r="T85" s="102"/>
    </row>
    <row r="86" spans="1:20" x14ac:dyDescent="0.2">
      <c r="C86" s="126"/>
      <c r="H86" s="105"/>
      <c r="J86" s="100"/>
      <c r="K86" s="100"/>
      <c r="L86" s="100"/>
      <c r="M86" s="100"/>
      <c r="N86" s="100"/>
      <c r="O86" s="100"/>
      <c r="P86" s="100"/>
      <c r="Q86" s="100"/>
      <c r="R86" s="100"/>
      <c r="T86" s="102"/>
    </row>
    <row r="87" spans="1:20" x14ac:dyDescent="0.2">
      <c r="A87" s="100"/>
      <c r="B87" s="102"/>
      <c r="C87" s="126"/>
      <c r="D87" s="100"/>
      <c r="E87" s="100"/>
      <c r="F87" s="100"/>
      <c r="H87" s="114"/>
      <c r="I87" s="102"/>
      <c r="T87" s="102"/>
    </row>
    <row r="88" spans="1:20" x14ac:dyDescent="0.2">
      <c r="C88" s="126"/>
      <c r="H88" s="105"/>
      <c r="T88" s="102"/>
    </row>
    <row r="89" spans="1:20" x14ac:dyDescent="0.2">
      <c r="C89" s="126"/>
      <c r="H89" s="105"/>
      <c r="T89" s="102"/>
    </row>
    <row r="90" spans="1:20" x14ac:dyDescent="0.2">
      <c r="C90" s="126"/>
      <c r="H90" s="105"/>
      <c r="T90" s="102"/>
    </row>
    <row r="91" spans="1:20" x14ac:dyDescent="0.2">
      <c r="A91" s="64"/>
      <c r="B91" s="64"/>
      <c r="C91" s="126"/>
      <c r="D91" s="64"/>
      <c r="E91" s="102"/>
      <c r="F91" s="102"/>
      <c r="H91" s="105"/>
      <c r="I91" s="100"/>
    </row>
    <row r="92" spans="1:20" x14ac:dyDescent="0.2">
      <c r="A92" s="98"/>
      <c r="B92" s="98"/>
      <c r="C92" s="126"/>
      <c r="D92" s="98"/>
      <c r="E92" s="102"/>
      <c r="F92" s="102"/>
      <c r="H92" s="105"/>
      <c r="I92" s="100"/>
      <c r="J92" s="100"/>
      <c r="K92" s="100"/>
      <c r="L92" s="100"/>
      <c r="M92" s="100"/>
      <c r="N92" s="100"/>
      <c r="O92" s="100"/>
      <c r="P92" s="100"/>
      <c r="Q92" s="100"/>
      <c r="R92" s="100"/>
    </row>
    <row r="93" spans="1:20" x14ac:dyDescent="0.2">
      <c r="A93" s="98"/>
      <c r="B93" s="98"/>
      <c r="C93" s="126"/>
      <c r="D93" s="98"/>
      <c r="E93" s="102"/>
      <c r="F93" s="102"/>
      <c r="H93" s="105"/>
      <c r="I93" s="100"/>
      <c r="J93" s="100"/>
      <c r="K93" s="100"/>
      <c r="L93" s="100"/>
      <c r="M93" s="100"/>
      <c r="N93" s="100"/>
      <c r="O93" s="100"/>
      <c r="P93" s="100"/>
      <c r="Q93" s="100"/>
      <c r="R93" s="100"/>
    </row>
    <row r="94" spans="1:20" x14ac:dyDescent="0.2">
      <c r="A94" s="98"/>
      <c r="B94" s="98"/>
      <c r="C94" s="126"/>
      <c r="D94" s="98"/>
      <c r="E94" s="102"/>
      <c r="F94" s="102"/>
      <c r="H94" s="105"/>
      <c r="I94" s="100"/>
      <c r="J94" s="100"/>
      <c r="K94" s="100"/>
      <c r="L94" s="100"/>
      <c r="M94" s="100"/>
      <c r="N94" s="100"/>
      <c r="O94" s="100"/>
      <c r="P94" s="100"/>
      <c r="Q94" s="100"/>
      <c r="R94" s="100"/>
    </row>
    <row r="95" spans="1:20" x14ac:dyDescent="0.2">
      <c r="A95" s="98"/>
      <c r="B95" s="98"/>
      <c r="C95" s="126"/>
      <c r="D95" s="98"/>
      <c r="E95" s="102"/>
      <c r="F95" s="102"/>
      <c r="H95" s="105"/>
      <c r="I95" s="100"/>
      <c r="J95" s="100"/>
      <c r="K95" s="100"/>
      <c r="L95" s="100"/>
      <c r="M95" s="100"/>
      <c r="N95" s="100"/>
      <c r="O95" s="100"/>
      <c r="P95" s="100"/>
      <c r="Q95" s="100"/>
      <c r="R95" s="100"/>
    </row>
    <row r="96" spans="1:20" x14ac:dyDescent="0.2">
      <c r="A96" s="98"/>
      <c r="B96" s="98"/>
      <c r="C96" s="122"/>
      <c r="D96" s="98"/>
      <c r="E96" s="102"/>
      <c r="F96" s="102"/>
      <c r="H96" s="105"/>
      <c r="I96" s="100"/>
      <c r="J96" s="100"/>
      <c r="K96" s="100"/>
      <c r="L96" s="100"/>
      <c r="M96" s="100"/>
      <c r="N96" s="100"/>
      <c r="O96" s="100"/>
      <c r="P96" s="100"/>
      <c r="Q96" s="100"/>
      <c r="R96" s="100"/>
    </row>
    <row r="97" spans="1:18" x14ac:dyDescent="0.2">
      <c r="A97" s="98"/>
      <c r="B97" s="98"/>
      <c r="C97" s="126"/>
      <c r="D97" s="98"/>
      <c r="E97" s="102"/>
      <c r="F97" s="102"/>
      <c r="H97" s="105"/>
      <c r="I97" s="100"/>
      <c r="J97" s="100"/>
      <c r="K97" s="100"/>
      <c r="L97" s="100"/>
      <c r="M97" s="100"/>
      <c r="N97" s="100"/>
      <c r="O97" s="100"/>
      <c r="P97" s="100"/>
      <c r="Q97" s="100"/>
      <c r="R97" s="100"/>
    </row>
    <row r="98" spans="1:18" x14ac:dyDescent="0.2">
      <c r="A98" s="98"/>
      <c r="B98" s="98"/>
      <c r="C98" s="126"/>
      <c r="D98" s="98"/>
      <c r="E98" s="102"/>
      <c r="F98" s="102"/>
      <c r="H98" s="105"/>
      <c r="I98" s="100"/>
      <c r="J98" s="100"/>
      <c r="K98" s="100"/>
      <c r="L98" s="100"/>
      <c r="M98" s="100"/>
      <c r="N98" s="100"/>
      <c r="O98" s="100"/>
      <c r="P98" s="100"/>
      <c r="Q98" s="100"/>
      <c r="R98" s="100"/>
    </row>
    <row r="99" spans="1:18" x14ac:dyDescent="0.2">
      <c r="A99" s="98"/>
      <c r="B99" s="98"/>
      <c r="C99" s="126"/>
      <c r="D99" s="98"/>
      <c r="E99" s="102"/>
      <c r="F99" s="102"/>
      <c r="H99" s="105"/>
      <c r="I99" s="100"/>
      <c r="J99" s="100"/>
      <c r="K99" s="100"/>
      <c r="L99" s="100"/>
      <c r="M99" s="100"/>
      <c r="N99" s="100"/>
      <c r="O99" s="100"/>
      <c r="P99" s="100"/>
      <c r="Q99" s="100"/>
      <c r="R99" s="100"/>
    </row>
    <row r="100" spans="1:18" x14ac:dyDescent="0.2">
      <c r="A100" s="98"/>
      <c r="B100" s="98"/>
      <c r="C100" s="126"/>
      <c r="D100" s="98"/>
      <c r="E100" s="102"/>
      <c r="F100" s="102"/>
      <c r="H100" s="105"/>
      <c r="I100" s="100"/>
      <c r="J100" s="100"/>
      <c r="K100" s="100"/>
      <c r="L100" s="100"/>
      <c r="M100" s="100"/>
      <c r="N100" s="100"/>
      <c r="O100" s="100"/>
      <c r="P100" s="100"/>
      <c r="Q100" s="100"/>
      <c r="R100" s="100"/>
    </row>
    <row r="101" spans="1:18" x14ac:dyDescent="0.2">
      <c r="A101" s="98"/>
      <c r="B101" s="98"/>
      <c r="C101" s="126"/>
      <c r="D101" s="98"/>
      <c r="E101" s="102"/>
      <c r="F101" s="102"/>
      <c r="H101" s="105"/>
      <c r="I101" s="100"/>
      <c r="J101" s="100"/>
      <c r="K101" s="100"/>
      <c r="L101" s="100"/>
      <c r="M101" s="100"/>
      <c r="N101" s="100"/>
      <c r="O101" s="100"/>
      <c r="P101" s="100"/>
      <c r="Q101" s="100"/>
      <c r="R101" s="100"/>
    </row>
    <row r="102" spans="1:18" x14ac:dyDescent="0.2">
      <c r="A102" s="98"/>
      <c r="B102" s="98"/>
      <c r="C102" s="126"/>
      <c r="D102" s="98"/>
      <c r="E102" s="102"/>
      <c r="F102" s="102"/>
      <c r="H102" s="105"/>
      <c r="I102" s="100"/>
      <c r="J102" s="100"/>
      <c r="K102" s="100"/>
      <c r="L102" s="100"/>
      <c r="M102" s="100"/>
      <c r="N102" s="100"/>
      <c r="O102" s="100"/>
      <c r="P102" s="100"/>
      <c r="Q102" s="100"/>
      <c r="R102" s="100"/>
    </row>
    <row r="103" spans="1:18" x14ac:dyDescent="0.2">
      <c r="A103" s="98"/>
      <c r="B103" s="98"/>
      <c r="C103" s="126"/>
      <c r="D103" s="98"/>
      <c r="E103" s="102"/>
      <c r="F103" s="102"/>
      <c r="H103" s="105"/>
      <c r="I103" s="100"/>
      <c r="J103" s="100"/>
      <c r="K103" s="100"/>
      <c r="L103" s="100"/>
      <c r="M103" s="100"/>
      <c r="N103" s="100"/>
      <c r="O103" s="100"/>
      <c r="P103" s="100"/>
      <c r="Q103" s="100"/>
      <c r="R103" s="100"/>
    </row>
    <row r="104" spans="1:18" x14ac:dyDescent="0.2">
      <c r="A104" s="98"/>
      <c r="B104" s="98"/>
      <c r="C104" s="126"/>
      <c r="D104" s="98"/>
      <c r="E104" s="102"/>
      <c r="F104" s="102"/>
      <c r="H104" s="105"/>
      <c r="I104" s="100"/>
      <c r="J104" s="100"/>
      <c r="K104" s="100"/>
      <c r="L104" s="100"/>
      <c r="M104" s="100"/>
      <c r="N104" s="100"/>
      <c r="O104" s="100"/>
      <c r="P104" s="100"/>
      <c r="Q104" s="100"/>
      <c r="R104" s="100"/>
    </row>
    <row r="105" spans="1:18" x14ac:dyDescent="0.2">
      <c r="A105" s="98"/>
      <c r="B105" s="98"/>
      <c r="C105" s="126"/>
      <c r="D105" s="98"/>
      <c r="E105" s="102"/>
      <c r="F105" s="102"/>
      <c r="H105" s="105"/>
      <c r="I105" s="100"/>
      <c r="J105" s="100"/>
      <c r="K105" s="100"/>
      <c r="L105" s="100"/>
      <c r="M105" s="100"/>
      <c r="N105" s="100"/>
      <c r="O105" s="100"/>
      <c r="P105" s="100"/>
      <c r="Q105" s="100"/>
      <c r="R105" s="100"/>
    </row>
    <row r="106" spans="1:18" x14ac:dyDescent="0.2">
      <c r="A106" s="98"/>
      <c r="B106" s="98"/>
      <c r="C106" s="126"/>
      <c r="D106" s="98"/>
      <c r="E106" s="102"/>
      <c r="F106" s="102"/>
      <c r="H106" s="105"/>
      <c r="I106" s="100"/>
      <c r="J106" s="100"/>
      <c r="K106" s="100"/>
      <c r="L106" s="100"/>
      <c r="M106" s="100"/>
      <c r="N106" s="100"/>
      <c r="O106" s="100"/>
      <c r="P106" s="100"/>
      <c r="Q106" s="100"/>
      <c r="R106" s="100"/>
    </row>
    <row r="107" spans="1:18" x14ac:dyDescent="0.2">
      <c r="A107" s="98"/>
      <c r="B107" s="98"/>
      <c r="C107" s="126"/>
      <c r="D107" s="98"/>
      <c r="E107" s="102"/>
      <c r="F107" s="102"/>
      <c r="H107" s="105"/>
      <c r="I107" s="100"/>
      <c r="J107" s="100"/>
      <c r="K107" s="100"/>
      <c r="L107" s="100"/>
      <c r="M107" s="100"/>
      <c r="N107" s="100"/>
      <c r="O107" s="100"/>
      <c r="P107" s="100"/>
      <c r="Q107" s="100"/>
      <c r="R107" s="100"/>
    </row>
    <row r="108" spans="1:18" x14ac:dyDescent="0.2">
      <c r="A108" s="98"/>
      <c r="B108" s="98"/>
      <c r="C108" s="126"/>
      <c r="D108" s="98"/>
      <c r="E108" s="102"/>
      <c r="F108" s="102"/>
      <c r="H108" s="105"/>
      <c r="I108" s="100"/>
      <c r="J108" s="100"/>
      <c r="K108" s="100"/>
      <c r="L108" s="100"/>
      <c r="M108" s="100"/>
      <c r="N108" s="100"/>
      <c r="O108" s="100"/>
      <c r="P108" s="100"/>
      <c r="Q108" s="100"/>
      <c r="R108" s="100"/>
    </row>
    <row r="109" spans="1:18" x14ac:dyDescent="0.2">
      <c r="A109" s="98"/>
      <c r="B109" s="98"/>
      <c r="C109" s="126"/>
      <c r="D109" s="98"/>
      <c r="E109" s="102"/>
      <c r="F109" s="102"/>
      <c r="H109" s="105"/>
      <c r="I109" s="100"/>
      <c r="J109" s="100"/>
      <c r="K109" s="100"/>
      <c r="L109" s="100"/>
      <c r="M109" s="100"/>
      <c r="N109" s="100"/>
      <c r="O109" s="100"/>
      <c r="P109" s="100"/>
      <c r="Q109" s="100"/>
      <c r="R109" s="100"/>
    </row>
    <row r="110" spans="1:18" x14ac:dyDescent="0.2">
      <c r="A110" s="98"/>
      <c r="B110" s="98"/>
      <c r="C110" s="126"/>
      <c r="D110" s="98"/>
      <c r="E110" s="102"/>
      <c r="F110" s="102"/>
      <c r="H110" s="105"/>
      <c r="I110" s="100"/>
      <c r="J110" s="100"/>
      <c r="K110" s="100"/>
      <c r="L110" s="100"/>
      <c r="M110" s="100"/>
      <c r="N110" s="100"/>
      <c r="O110" s="100"/>
      <c r="P110" s="100"/>
      <c r="Q110" s="100"/>
      <c r="R110" s="100"/>
    </row>
    <row r="111" spans="1:18" x14ac:dyDescent="0.2">
      <c r="A111" s="98"/>
      <c r="B111" s="98"/>
      <c r="C111" s="126"/>
      <c r="D111" s="98"/>
      <c r="E111" s="102"/>
      <c r="F111" s="102"/>
      <c r="H111" s="105"/>
      <c r="I111" s="100"/>
      <c r="J111" s="100"/>
      <c r="K111" s="100"/>
      <c r="L111" s="100"/>
      <c r="M111" s="100"/>
      <c r="N111" s="100"/>
      <c r="O111" s="100"/>
      <c r="P111" s="100"/>
      <c r="Q111" s="100"/>
      <c r="R111" s="100"/>
    </row>
    <row r="112" spans="1:18" x14ac:dyDescent="0.2">
      <c r="A112" s="98"/>
      <c r="B112" s="98"/>
      <c r="C112" s="126"/>
      <c r="D112" s="98"/>
      <c r="E112" s="102"/>
      <c r="F112" s="102"/>
      <c r="H112" s="105"/>
      <c r="I112" s="100"/>
      <c r="J112" s="100"/>
      <c r="K112" s="100"/>
      <c r="L112" s="100"/>
      <c r="M112" s="100"/>
      <c r="N112" s="100"/>
      <c r="O112" s="100"/>
      <c r="P112" s="100"/>
      <c r="Q112" s="100"/>
      <c r="R112" s="100"/>
    </row>
    <row r="113" spans="1:18" x14ac:dyDescent="0.2">
      <c r="A113" s="98"/>
      <c r="B113" s="98"/>
      <c r="C113" s="126"/>
      <c r="D113" s="98"/>
      <c r="E113" s="102"/>
      <c r="F113" s="102"/>
      <c r="H113" s="105"/>
      <c r="I113" s="100"/>
      <c r="J113" s="100"/>
      <c r="K113" s="100"/>
      <c r="L113" s="100"/>
      <c r="M113" s="100"/>
      <c r="N113" s="100"/>
      <c r="O113" s="100"/>
      <c r="P113" s="100"/>
      <c r="Q113" s="100"/>
      <c r="R113" s="100"/>
    </row>
    <row r="114" spans="1:18" x14ac:dyDescent="0.2">
      <c r="A114" s="98"/>
      <c r="B114" s="98"/>
      <c r="C114" s="126"/>
      <c r="D114" s="98"/>
      <c r="E114" s="102"/>
      <c r="F114" s="102"/>
      <c r="G114" s="102"/>
      <c r="H114" s="102"/>
      <c r="I114" s="100"/>
      <c r="J114" s="100"/>
      <c r="K114" s="100"/>
      <c r="L114" s="100"/>
      <c r="M114" s="100"/>
      <c r="N114" s="100"/>
      <c r="O114" s="100"/>
      <c r="P114" s="100"/>
      <c r="Q114" s="100"/>
      <c r="R114" s="100"/>
    </row>
    <row r="115" spans="1:18" x14ac:dyDescent="0.2">
      <c r="A115" s="98"/>
      <c r="B115" s="98"/>
      <c r="C115" s="126"/>
      <c r="D115" s="98"/>
      <c r="E115" s="102"/>
      <c r="F115" s="102"/>
      <c r="G115" s="102"/>
      <c r="H115" s="102"/>
      <c r="I115" s="100"/>
      <c r="J115" s="100"/>
      <c r="K115" s="100"/>
      <c r="L115" s="100"/>
      <c r="M115" s="100"/>
      <c r="N115" s="100"/>
      <c r="O115" s="100"/>
      <c r="P115" s="100"/>
      <c r="Q115" s="100"/>
      <c r="R115" s="100"/>
    </row>
    <row r="116" spans="1:18" x14ac:dyDescent="0.2">
      <c r="A116" s="98"/>
      <c r="B116" s="98"/>
      <c r="C116" s="126"/>
      <c r="D116" s="98"/>
      <c r="E116" s="102"/>
      <c r="F116" s="102"/>
      <c r="G116" s="102"/>
      <c r="H116" s="102"/>
      <c r="I116" s="100"/>
      <c r="J116" s="100"/>
      <c r="K116" s="100"/>
      <c r="L116" s="100"/>
      <c r="M116" s="100"/>
      <c r="N116" s="100"/>
      <c r="O116" s="100"/>
      <c r="P116" s="100"/>
      <c r="Q116" s="100"/>
      <c r="R116" s="100"/>
    </row>
    <row r="117" spans="1:18" x14ac:dyDescent="0.2">
      <c r="A117" s="98"/>
      <c r="B117" s="98"/>
      <c r="C117" s="126"/>
      <c r="D117" s="98"/>
      <c r="E117" s="102"/>
      <c r="F117" s="102"/>
      <c r="G117" s="102"/>
      <c r="H117" s="102"/>
      <c r="I117" s="100"/>
      <c r="J117" s="100"/>
      <c r="K117" s="100"/>
      <c r="L117" s="100"/>
      <c r="M117" s="100"/>
      <c r="N117" s="100"/>
      <c r="O117" s="100"/>
      <c r="P117" s="100"/>
      <c r="Q117" s="100"/>
      <c r="R117" s="100"/>
    </row>
    <row r="118" spans="1:18" x14ac:dyDescent="0.2">
      <c r="A118" s="98"/>
      <c r="B118" s="98"/>
      <c r="C118" s="126"/>
      <c r="D118" s="98"/>
      <c r="E118" s="102"/>
      <c r="F118" s="102"/>
      <c r="G118" s="102"/>
      <c r="H118" s="102"/>
      <c r="I118" s="100"/>
      <c r="J118" s="100"/>
      <c r="K118" s="100"/>
      <c r="L118" s="100"/>
      <c r="M118" s="100"/>
      <c r="N118" s="100"/>
      <c r="O118" s="100"/>
      <c r="P118" s="100"/>
      <c r="Q118" s="100"/>
      <c r="R118" s="100"/>
    </row>
    <row r="119" spans="1:18" x14ac:dyDescent="0.2">
      <c r="A119" s="98"/>
      <c r="B119" s="98"/>
      <c r="C119" s="125"/>
      <c r="D119" s="98"/>
      <c r="E119" s="102"/>
      <c r="F119" s="102"/>
      <c r="G119" s="102"/>
      <c r="H119" s="102"/>
      <c r="I119" s="100"/>
      <c r="J119" s="100"/>
      <c r="K119" s="100"/>
      <c r="L119" s="100"/>
      <c r="M119" s="100"/>
      <c r="N119" s="100"/>
      <c r="O119" s="100"/>
      <c r="P119" s="100"/>
      <c r="Q119" s="100"/>
      <c r="R119" s="100"/>
    </row>
    <row r="120" spans="1:18" x14ac:dyDescent="0.2">
      <c r="A120" s="98"/>
      <c r="B120" s="98"/>
      <c r="C120" s="126"/>
      <c r="D120" s="98"/>
      <c r="E120" s="102"/>
      <c r="F120" s="102"/>
      <c r="G120" s="102"/>
      <c r="H120" s="102"/>
      <c r="I120" s="100"/>
      <c r="J120" s="100"/>
      <c r="K120" s="100"/>
      <c r="L120" s="100"/>
      <c r="M120" s="100"/>
      <c r="N120" s="100"/>
      <c r="O120" s="100"/>
      <c r="P120" s="100"/>
      <c r="Q120" s="100"/>
      <c r="R120" s="100"/>
    </row>
    <row r="121" spans="1:18" x14ac:dyDescent="0.2">
      <c r="A121" s="98"/>
      <c r="B121" s="98"/>
      <c r="C121" s="126"/>
      <c r="D121" s="98"/>
      <c r="E121" s="102"/>
      <c r="F121" s="102"/>
      <c r="G121" s="102"/>
      <c r="H121" s="102"/>
      <c r="I121" s="100"/>
      <c r="J121" s="100"/>
      <c r="K121" s="100"/>
      <c r="L121" s="100"/>
      <c r="M121" s="100"/>
      <c r="N121" s="100"/>
      <c r="O121" s="100"/>
      <c r="P121" s="100"/>
      <c r="Q121" s="100"/>
      <c r="R121" s="100"/>
    </row>
    <row r="122" spans="1:18" x14ac:dyDescent="0.2">
      <c r="A122" s="98"/>
      <c r="B122" s="98"/>
      <c r="C122" s="126"/>
      <c r="D122" s="98"/>
      <c r="E122" s="102"/>
      <c r="F122" s="102"/>
      <c r="G122" s="102"/>
      <c r="H122" s="102"/>
      <c r="I122" s="100"/>
      <c r="J122" s="100"/>
      <c r="K122" s="100"/>
      <c r="L122" s="100"/>
      <c r="M122" s="100"/>
      <c r="N122" s="100"/>
      <c r="O122" s="100"/>
      <c r="P122" s="100"/>
      <c r="Q122" s="100"/>
      <c r="R122" s="100"/>
    </row>
    <row r="123" spans="1:18" x14ac:dyDescent="0.2">
      <c r="A123" s="98"/>
      <c r="B123" s="98"/>
      <c r="C123" s="126"/>
      <c r="D123" s="98"/>
      <c r="E123" s="102"/>
      <c r="F123" s="102"/>
      <c r="G123" s="102"/>
      <c r="H123" s="102"/>
      <c r="I123" s="100"/>
      <c r="J123" s="100"/>
      <c r="K123" s="100"/>
      <c r="L123" s="100"/>
      <c r="M123" s="100"/>
      <c r="N123" s="100"/>
      <c r="O123" s="100"/>
      <c r="P123" s="100"/>
      <c r="Q123" s="100"/>
      <c r="R123" s="100"/>
    </row>
    <row r="124" spans="1:18" x14ac:dyDescent="0.2">
      <c r="A124" s="98"/>
      <c r="B124" s="98"/>
      <c r="C124" s="125"/>
      <c r="D124" s="98"/>
      <c r="E124" s="102"/>
      <c r="F124" s="102"/>
      <c r="G124" s="102"/>
      <c r="H124" s="102"/>
      <c r="I124" s="100"/>
      <c r="J124" s="100"/>
      <c r="K124" s="100"/>
      <c r="L124" s="100"/>
      <c r="M124" s="100"/>
      <c r="N124" s="100"/>
      <c r="O124" s="100"/>
      <c r="P124" s="100"/>
      <c r="Q124" s="100"/>
      <c r="R124" s="100"/>
    </row>
    <row r="125" spans="1:18" x14ac:dyDescent="0.2">
      <c r="A125" s="98"/>
      <c r="B125" s="98"/>
      <c r="C125" s="126"/>
      <c r="D125" s="98"/>
      <c r="E125" s="102"/>
      <c r="F125" s="102"/>
      <c r="G125" s="102"/>
      <c r="H125" s="102"/>
      <c r="I125" s="100"/>
      <c r="J125" s="100"/>
      <c r="K125" s="100"/>
      <c r="L125" s="100"/>
      <c r="M125" s="100"/>
      <c r="N125" s="100"/>
      <c r="O125" s="100"/>
      <c r="P125" s="100"/>
      <c r="Q125" s="100"/>
      <c r="R125" s="100"/>
    </row>
    <row r="126" spans="1:18" x14ac:dyDescent="0.2">
      <c r="A126" s="98"/>
      <c r="B126" s="98"/>
      <c r="C126" s="126"/>
      <c r="D126" s="98"/>
      <c r="E126" s="102"/>
      <c r="F126" s="102"/>
      <c r="G126" s="102"/>
      <c r="H126" s="102"/>
      <c r="I126" s="100"/>
      <c r="J126" s="100"/>
      <c r="K126" s="100"/>
      <c r="L126" s="100"/>
      <c r="M126" s="100"/>
      <c r="N126" s="100"/>
      <c r="O126" s="100"/>
      <c r="P126" s="100"/>
      <c r="Q126" s="100"/>
      <c r="R126" s="100"/>
    </row>
    <row r="127" spans="1:18" x14ac:dyDescent="0.2">
      <c r="A127" s="98"/>
      <c r="B127" s="98"/>
      <c r="C127" s="126"/>
      <c r="D127" s="98"/>
      <c r="E127" s="102"/>
      <c r="F127" s="102"/>
      <c r="G127" s="102"/>
      <c r="H127" s="102"/>
      <c r="I127" s="100"/>
      <c r="J127" s="100"/>
      <c r="K127" s="100"/>
      <c r="L127" s="100"/>
      <c r="M127" s="100"/>
      <c r="N127" s="100"/>
      <c r="O127" s="100"/>
      <c r="P127" s="100"/>
      <c r="Q127" s="100"/>
      <c r="R127" s="100"/>
    </row>
    <row r="128" spans="1:18" x14ac:dyDescent="0.2">
      <c r="A128" s="98"/>
      <c r="B128" s="98"/>
      <c r="C128" s="126"/>
      <c r="D128" s="98"/>
      <c r="E128" s="102"/>
      <c r="F128" s="102"/>
      <c r="G128" s="102"/>
      <c r="H128" s="102"/>
      <c r="I128" s="100"/>
      <c r="J128" s="100"/>
      <c r="K128" s="100"/>
      <c r="L128" s="100"/>
      <c r="M128" s="100"/>
      <c r="N128" s="100"/>
      <c r="O128" s="100"/>
      <c r="P128" s="100"/>
      <c r="Q128" s="100"/>
      <c r="R128" s="100"/>
    </row>
    <row r="129" spans="1:18" x14ac:dyDescent="0.2">
      <c r="A129" s="98"/>
      <c r="B129" s="98"/>
      <c r="C129" s="126"/>
      <c r="D129" s="98"/>
      <c r="E129" s="102"/>
      <c r="F129" s="102"/>
      <c r="G129" s="102"/>
      <c r="H129" s="102"/>
      <c r="I129" s="100"/>
      <c r="J129" s="100"/>
      <c r="K129" s="100"/>
      <c r="L129" s="100"/>
      <c r="M129" s="100"/>
      <c r="N129" s="100"/>
      <c r="O129" s="100"/>
      <c r="P129" s="100"/>
      <c r="Q129" s="100"/>
      <c r="R129" s="100"/>
    </row>
    <row r="130" spans="1:18" x14ac:dyDescent="0.2">
      <c r="A130" s="98"/>
      <c r="B130" s="98"/>
      <c r="C130" s="126"/>
      <c r="D130" s="98"/>
      <c r="E130" s="102"/>
      <c r="F130" s="102"/>
      <c r="G130" s="102"/>
      <c r="H130" s="102"/>
      <c r="I130" s="100"/>
      <c r="J130" s="100"/>
      <c r="K130" s="100"/>
      <c r="L130" s="100"/>
      <c r="M130" s="100"/>
      <c r="N130" s="100"/>
      <c r="O130" s="100"/>
      <c r="P130" s="100"/>
      <c r="Q130" s="100"/>
      <c r="R130" s="100"/>
    </row>
    <row r="131" spans="1:18" x14ac:dyDescent="0.2">
      <c r="A131" s="98"/>
      <c r="B131" s="98"/>
      <c r="C131" s="126"/>
      <c r="D131" s="98"/>
      <c r="E131" s="102"/>
      <c r="F131" s="102"/>
      <c r="G131" s="102"/>
      <c r="H131" s="102"/>
      <c r="I131" s="100"/>
      <c r="J131" s="100"/>
      <c r="K131" s="100"/>
      <c r="L131" s="100"/>
      <c r="M131" s="100"/>
      <c r="N131" s="100"/>
      <c r="O131" s="100"/>
      <c r="P131" s="100"/>
      <c r="Q131" s="100"/>
      <c r="R131" s="100"/>
    </row>
    <row r="132" spans="1:18" x14ac:dyDescent="0.2">
      <c r="A132" s="98"/>
      <c r="B132" s="98"/>
      <c r="C132" s="126"/>
      <c r="D132" s="98"/>
      <c r="E132" s="102"/>
      <c r="F132" s="102"/>
      <c r="G132" s="102"/>
      <c r="H132" s="102"/>
      <c r="I132" s="100"/>
      <c r="J132" s="100"/>
      <c r="K132" s="100"/>
      <c r="L132" s="100"/>
      <c r="M132" s="100"/>
      <c r="N132" s="100"/>
      <c r="O132" s="100"/>
      <c r="P132" s="100"/>
      <c r="Q132" s="100"/>
      <c r="R132" s="100"/>
    </row>
    <row r="133" spans="1:18" x14ac:dyDescent="0.2">
      <c r="A133" s="98"/>
      <c r="B133" s="98"/>
      <c r="C133" s="125"/>
      <c r="D133" s="98"/>
      <c r="E133" s="102"/>
      <c r="F133" s="102"/>
      <c r="G133" s="102"/>
      <c r="H133" s="102"/>
      <c r="I133" s="100"/>
      <c r="J133" s="100"/>
      <c r="K133" s="100"/>
      <c r="L133" s="100"/>
      <c r="M133" s="100"/>
      <c r="N133" s="100"/>
      <c r="O133" s="100"/>
      <c r="P133" s="100"/>
      <c r="Q133" s="100"/>
      <c r="R133" s="100"/>
    </row>
    <row r="134" spans="1:18" x14ac:dyDescent="0.2">
      <c r="A134" s="98"/>
      <c r="B134" s="98"/>
      <c r="C134" s="126"/>
      <c r="D134" s="98"/>
      <c r="E134" s="102"/>
      <c r="F134" s="102"/>
      <c r="G134" s="102"/>
      <c r="H134" s="102"/>
      <c r="I134" s="100"/>
      <c r="J134" s="100"/>
      <c r="K134" s="100"/>
      <c r="L134" s="100"/>
      <c r="M134" s="100"/>
      <c r="N134" s="100"/>
      <c r="O134" s="100"/>
      <c r="P134" s="100"/>
      <c r="Q134" s="100"/>
      <c r="R134" s="100"/>
    </row>
    <row r="135" spans="1:18" x14ac:dyDescent="0.2">
      <c r="A135" s="98"/>
      <c r="B135" s="98"/>
      <c r="C135" s="126"/>
      <c r="D135" s="98"/>
      <c r="E135" s="102"/>
      <c r="F135" s="102"/>
      <c r="G135" s="102"/>
      <c r="H135" s="102"/>
      <c r="I135" s="100"/>
      <c r="J135" s="100"/>
      <c r="K135" s="100"/>
      <c r="L135" s="100"/>
      <c r="M135" s="100"/>
      <c r="N135" s="100"/>
      <c r="O135" s="100"/>
      <c r="P135" s="100"/>
      <c r="Q135" s="100"/>
      <c r="R135" s="100"/>
    </row>
    <row r="136" spans="1:18" x14ac:dyDescent="0.2">
      <c r="A136" s="98"/>
      <c r="B136" s="98"/>
      <c r="C136" s="126"/>
      <c r="D136" s="98"/>
      <c r="E136" s="102"/>
      <c r="F136" s="102"/>
      <c r="G136" s="102"/>
      <c r="H136" s="102"/>
      <c r="I136" s="100"/>
      <c r="J136" s="100"/>
      <c r="K136" s="100"/>
      <c r="L136" s="100"/>
      <c r="M136" s="100"/>
      <c r="N136" s="100"/>
      <c r="O136" s="100"/>
      <c r="P136" s="100"/>
      <c r="Q136" s="100"/>
      <c r="R136" s="100"/>
    </row>
    <row r="137" spans="1:18" x14ac:dyDescent="0.2">
      <c r="A137" s="98"/>
      <c r="B137" s="98"/>
      <c r="C137" s="126"/>
      <c r="D137" s="98"/>
      <c r="E137" s="102"/>
      <c r="F137" s="102"/>
      <c r="G137" s="102"/>
      <c r="H137" s="102"/>
      <c r="I137" s="100"/>
      <c r="J137" s="100"/>
      <c r="K137" s="100"/>
      <c r="L137" s="100"/>
      <c r="M137" s="100"/>
      <c r="N137" s="100"/>
      <c r="O137" s="100"/>
      <c r="P137" s="100"/>
      <c r="Q137" s="100"/>
      <c r="R137" s="100"/>
    </row>
    <row r="138" spans="1:18" x14ac:dyDescent="0.2">
      <c r="A138" s="98"/>
      <c r="B138" s="98"/>
      <c r="C138" s="126"/>
      <c r="D138" s="98"/>
      <c r="E138" s="102"/>
      <c r="F138" s="102"/>
      <c r="G138" s="102"/>
      <c r="H138" s="102"/>
      <c r="I138" s="100"/>
      <c r="J138" s="100"/>
      <c r="K138" s="100"/>
      <c r="L138" s="100"/>
      <c r="M138" s="100"/>
      <c r="N138" s="100"/>
      <c r="O138" s="100"/>
      <c r="P138" s="100"/>
      <c r="Q138" s="100"/>
      <c r="R138" s="100"/>
    </row>
    <row r="139" spans="1:18" x14ac:dyDescent="0.2">
      <c r="A139" s="98"/>
      <c r="B139" s="98"/>
      <c r="C139" s="126"/>
      <c r="D139" s="98"/>
      <c r="E139" s="102"/>
      <c r="F139" s="102"/>
      <c r="G139" s="102"/>
      <c r="H139" s="102"/>
      <c r="I139" s="100"/>
      <c r="J139" s="100"/>
      <c r="K139" s="100"/>
      <c r="L139" s="100"/>
      <c r="M139" s="100"/>
      <c r="N139" s="100"/>
      <c r="O139" s="100"/>
      <c r="P139" s="100"/>
      <c r="Q139" s="100"/>
      <c r="R139" s="100"/>
    </row>
    <row r="140" spans="1:18" x14ac:dyDescent="0.2">
      <c r="A140" s="98"/>
      <c r="B140" s="98"/>
      <c r="C140" s="125"/>
      <c r="D140" s="98"/>
      <c r="E140" s="102"/>
      <c r="F140" s="102"/>
      <c r="G140" s="102"/>
      <c r="H140" s="102"/>
      <c r="I140" s="100"/>
      <c r="J140" s="100"/>
      <c r="K140" s="100"/>
      <c r="L140" s="100"/>
      <c r="M140" s="100"/>
      <c r="N140" s="100"/>
      <c r="O140" s="100"/>
      <c r="P140" s="100"/>
      <c r="Q140" s="100"/>
      <c r="R140" s="100"/>
    </row>
    <row r="141" spans="1:18" x14ac:dyDescent="0.2">
      <c r="A141" s="98"/>
      <c r="B141" s="98"/>
      <c r="C141" s="126"/>
      <c r="D141" s="98"/>
      <c r="E141" s="102"/>
      <c r="F141" s="102"/>
      <c r="G141" s="102"/>
      <c r="H141" s="102"/>
      <c r="I141" s="100"/>
      <c r="J141" s="100"/>
      <c r="K141" s="100"/>
      <c r="L141" s="100"/>
      <c r="M141" s="100"/>
      <c r="N141" s="100"/>
      <c r="O141" s="100"/>
      <c r="P141" s="100"/>
      <c r="Q141" s="100"/>
      <c r="R141" s="100"/>
    </row>
    <row r="142" spans="1:18" x14ac:dyDescent="0.2">
      <c r="A142" s="98"/>
      <c r="B142" s="98"/>
      <c r="C142" s="126"/>
      <c r="D142" s="98"/>
      <c r="E142" s="102"/>
      <c r="F142" s="102"/>
      <c r="G142" s="102"/>
      <c r="H142" s="102"/>
      <c r="I142" s="100"/>
      <c r="J142" s="100"/>
      <c r="K142" s="100"/>
      <c r="L142" s="100"/>
      <c r="M142" s="100"/>
      <c r="N142" s="100"/>
      <c r="O142" s="100"/>
      <c r="P142" s="100"/>
      <c r="Q142" s="100"/>
      <c r="R142" s="100"/>
    </row>
    <row r="143" spans="1:18" x14ac:dyDescent="0.2">
      <c r="A143" s="98"/>
      <c r="B143" s="98"/>
      <c r="C143" s="126"/>
      <c r="D143" s="98"/>
      <c r="E143" s="102"/>
      <c r="F143" s="102"/>
      <c r="G143" s="102"/>
      <c r="H143" s="102"/>
      <c r="I143" s="100"/>
      <c r="J143" s="100"/>
      <c r="K143" s="100"/>
      <c r="L143" s="100"/>
      <c r="M143" s="100"/>
      <c r="N143" s="100"/>
      <c r="O143" s="100"/>
      <c r="P143" s="100"/>
      <c r="Q143" s="100"/>
      <c r="R143" s="100"/>
    </row>
    <row r="144" spans="1:18" x14ac:dyDescent="0.2">
      <c r="A144" s="98"/>
      <c r="B144" s="98"/>
      <c r="C144" s="126"/>
      <c r="D144" s="98"/>
      <c r="E144" s="102"/>
      <c r="F144" s="102"/>
      <c r="G144" s="102"/>
      <c r="H144" s="102"/>
      <c r="I144" s="100"/>
      <c r="J144" s="100"/>
      <c r="K144" s="100"/>
      <c r="L144" s="100"/>
      <c r="M144" s="100"/>
      <c r="N144" s="100"/>
      <c r="O144" s="100"/>
      <c r="P144" s="100"/>
      <c r="Q144" s="100"/>
      <c r="R144" s="100"/>
    </row>
    <row r="145" spans="1:18" x14ac:dyDescent="0.2">
      <c r="A145" s="98"/>
      <c r="B145" s="98"/>
      <c r="C145" s="125"/>
      <c r="D145" s="98"/>
      <c r="E145" s="102"/>
      <c r="F145" s="102"/>
      <c r="G145" s="102"/>
      <c r="H145" s="102"/>
      <c r="I145" s="100"/>
      <c r="J145" s="100"/>
      <c r="K145" s="100"/>
      <c r="L145" s="100"/>
      <c r="M145" s="100"/>
      <c r="N145" s="100"/>
      <c r="O145" s="100"/>
      <c r="P145" s="100"/>
      <c r="Q145" s="100"/>
      <c r="R145" s="100"/>
    </row>
    <row r="146" spans="1:18" x14ac:dyDescent="0.2">
      <c r="A146" s="98"/>
      <c r="B146" s="98"/>
      <c r="C146" s="126"/>
      <c r="D146" s="98"/>
      <c r="E146" s="102"/>
      <c r="F146" s="102"/>
      <c r="G146" s="102"/>
      <c r="H146" s="102"/>
      <c r="I146" s="100"/>
      <c r="J146" s="100"/>
      <c r="K146" s="100"/>
      <c r="L146" s="100"/>
      <c r="M146" s="100"/>
      <c r="N146" s="100"/>
      <c r="O146" s="100"/>
      <c r="P146" s="100"/>
      <c r="Q146" s="100"/>
      <c r="R146" s="100"/>
    </row>
    <row r="147" spans="1:18" x14ac:dyDescent="0.2">
      <c r="A147" s="98"/>
      <c r="B147" s="98"/>
      <c r="C147" s="126"/>
      <c r="D147" s="98"/>
      <c r="E147" s="102"/>
      <c r="F147" s="102"/>
      <c r="G147" s="102"/>
      <c r="H147" s="102"/>
      <c r="I147" s="100"/>
      <c r="J147" s="100"/>
      <c r="K147" s="100"/>
      <c r="L147" s="100"/>
      <c r="M147" s="100"/>
      <c r="N147" s="100"/>
      <c r="O147" s="100"/>
      <c r="P147" s="100"/>
      <c r="Q147" s="100"/>
      <c r="R147" s="100"/>
    </row>
    <row r="148" spans="1:18" x14ac:dyDescent="0.2">
      <c r="A148" s="98"/>
      <c r="B148" s="98"/>
      <c r="C148" s="126"/>
      <c r="D148" s="98"/>
      <c r="E148" s="102"/>
      <c r="F148" s="102"/>
      <c r="G148" s="102"/>
      <c r="H148" s="102"/>
      <c r="I148" s="100"/>
      <c r="J148" s="100"/>
      <c r="K148" s="100"/>
      <c r="L148" s="100"/>
      <c r="M148" s="100"/>
      <c r="N148" s="100"/>
      <c r="O148" s="100"/>
      <c r="P148" s="100"/>
      <c r="Q148" s="100"/>
      <c r="R148" s="100"/>
    </row>
    <row r="149" spans="1:18" x14ac:dyDescent="0.2">
      <c r="A149" s="98"/>
      <c r="B149" s="98"/>
      <c r="C149" s="126"/>
      <c r="D149" s="98"/>
      <c r="E149" s="102"/>
      <c r="F149" s="102"/>
      <c r="G149" s="102"/>
      <c r="H149" s="102"/>
      <c r="I149" s="100"/>
      <c r="J149" s="100"/>
      <c r="K149" s="100"/>
      <c r="L149" s="100"/>
      <c r="M149" s="100"/>
      <c r="N149" s="100"/>
      <c r="O149" s="100"/>
      <c r="P149" s="100"/>
      <c r="Q149" s="100"/>
      <c r="R149" s="100"/>
    </row>
    <row r="150" spans="1:18" x14ac:dyDescent="0.2">
      <c r="A150" s="98"/>
      <c r="B150" s="98"/>
      <c r="C150" s="126"/>
      <c r="D150" s="98"/>
      <c r="E150" s="102"/>
      <c r="F150" s="102"/>
      <c r="G150" s="102"/>
      <c r="H150" s="102"/>
      <c r="I150" s="100"/>
      <c r="J150" s="100"/>
      <c r="K150" s="100"/>
      <c r="L150" s="100"/>
      <c r="M150" s="100"/>
      <c r="N150" s="100"/>
      <c r="O150" s="100"/>
      <c r="P150" s="100"/>
      <c r="Q150" s="100"/>
      <c r="R150" s="100"/>
    </row>
    <row r="151" spans="1:18" x14ac:dyDescent="0.2">
      <c r="A151" s="98"/>
      <c r="B151" s="98"/>
      <c r="C151" s="126"/>
      <c r="D151" s="98"/>
      <c r="E151" s="102"/>
      <c r="F151" s="102"/>
      <c r="G151" s="102"/>
      <c r="H151" s="102"/>
      <c r="I151" s="100"/>
      <c r="J151" s="100"/>
      <c r="K151" s="100"/>
      <c r="L151" s="100"/>
      <c r="M151" s="100"/>
      <c r="N151" s="100"/>
      <c r="O151" s="100"/>
      <c r="P151" s="100"/>
      <c r="Q151" s="100"/>
      <c r="R151" s="100"/>
    </row>
    <row r="152" spans="1:18" x14ac:dyDescent="0.2">
      <c r="A152" s="98"/>
      <c r="B152" s="98"/>
      <c r="C152" s="126"/>
      <c r="D152" s="98"/>
      <c r="E152" s="102"/>
      <c r="F152" s="102"/>
      <c r="G152" s="102"/>
      <c r="H152" s="102"/>
      <c r="I152" s="100"/>
      <c r="J152" s="100"/>
      <c r="K152" s="100"/>
      <c r="L152" s="100"/>
      <c r="M152" s="100"/>
      <c r="N152" s="100"/>
      <c r="O152" s="100"/>
      <c r="P152" s="100"/>
      <c r="Q152" s="100"/>
      <c r="R152" s="100"/>
    </row>
    <row r="153" spans="1:18" x14ac:dyDescent="0.2">
      <c r="A153" s="98"/>
      <c r="B153" s="98"/>
      <c r="C153" s="125"/>
      <c r="D153" s="98"/>
      <c r="E153" s="102"/>
      <c r="F153" s="102"/>
      <c r="G153" s="102"/>
      <c r="H153" s="102"/>
      <c r="I153" s="100"/>
      <c r="J153" s="100"/>
      <c r="K153" s="100"/>
      <c r="L153" s="100"/>
      <c r="M153" s="100"/>
      <c r="N153" s="100"/>
      <c r="O153" s="100"/>
      <c r="P153" s="100"/>
      <c r="Q153" s="100"/>
      <c r="R153" s="100"/>
    </row>
    <row r="154" spans="1:18" x14ac:dyDescent="0.2">
      <c r="A154" s="98"/>
      <c r="B154" s="98"/>
      <c r="C154" s="126"/>
      <c r="D154" s="98"/>
      <c r="E154" s="102"/>
      <c r="F154" s="102"/>
      <c r="G154" s="102"/>
      <c r="H154" s="102"/>
      <c r="I154" s="100"/>
      <c r="J154" s="100"/>
      <c r="K154" s="100"/>
      <c r="L154" s="100"/>
      <c r="M154" s="100"/>
      <c r="N154" s="100"/>
      <c r="O154" s="100"/>
      <c r="P154" s="100"/>
      <c r="Q154" s="100"/>
      <c r="R154" s="100"/>
    </row>
    <row r="155" spans="1:18" x14ac:dyDescent="0.2">
      <c r="A155" s="98"/>
      <c r="B155" s="98"/>
      <c r="C155" s="126"/>
      <c r="D155" s="98"/>
      <c r="E155" s="102"/>
      <c r="F155" s="102"/>
      <c r="G155" s="102"/>
      <c r="H155" s="102"/>
      <c r="I155" s="100"/>
      <c r="J155" s="100"/>
      <c r="K155" s="100"/>
      <c r="L155" s="100"/>
      <c r="M155" s="100"/>
      <c r="N155" s="100"/>
      <c r="O155" s="100"/>
      <c r="P155" s="100"/>
      <c r="Q155" s="100"/>
      <c r="R155" s="100"/>
    </row>
    <row r="156" spans="1:18" x14ac:dyDescent="0.2">
      <c r="A156" s="98"/>
      <c r="B156" s="98"/>
      <c r="C156" s="126"/>
      <c r="D156" s="98"/>
      <c r="E156" s="102"/>
      <c r="F156" s="102"/>
      <c r="G156" s="102"/>
      <c r="H156" s="102"/>
      <c r="I156" s="100"/>
      <c r="J156" s="100"/>
      <c r="K156" s="100"/>
      <c r="L156" s="100"/>
      <c r="M156" s="100"/>
      <c r="N156" s="100"/>
      <c r="O156" s="100"/>
      <c r="P156" s="100"/>
      <c r="Q156" s="100"/>
      <c r="R156" s="100"/>
    </row>
    <row r="157" spans="1:18" x14ac:dyDescent="0.2">
      <c r="A157" s="98"/>
      <c r="B157" s="98"/>
      <c r="C157" s="126"/>
      <c r="D157" s="98"/>
      <c r="E157" s="102"/>
      <c r="F157" s="102"/>
      <c r="G157" s="102"/>
      <c r="H157" s="102"/>
      <c r="I157" s="100"/>
      <c r="J157" s="100"/>
      <c r="K157" s="100"/>
      <c r="L157" s="100"/>
      <c r="M157" s="100"/>
      <c r="N157" s="100"/>
      <c r="O157" s="100"/>
      <c r="P157" s="100"/>
      <c r="Q157" s="100"/>
      <c r="R157" s="100"/>
    </row>
    <row r="158" spans="1:18" x14ac:dyDescent="0.2">
      <c r="A158" s="98"/>
      <c r="B158" s="98"/>
      <c r="C158" s="126"/>
      <c r="D158" s="98"/>
      <c r="E158" s="102"/>
      <c r="F158" s="102"/>
      <c r="G158" s="102"/>
      <c r="H158" s="102"/>
      <c r="I158" s="100"/>
      <c r="J158" s="100"/>
      <c r="K158" s="100"/>
      <c r="L158" s="100"/>
      <c r="M158" s="100"/>
      <c r="N158" s="100"/>
      <c r="O158" s="100"/>
      <c r="P158" s="100"/>
      <c r="Q158" s="100"/>
      <c r="R158" s="100"/>
    </row>
    <row r="159" spans="1:18" x14ac:dyDescent="0.2">
      <c r="A159" s="98"/>
      <c r="B159" s="98"/>
      <c r="C159" s="98"/>
      <c r="D159" s="98"/>
      <c r="E159" s="102"/>
      <c r="F159" s="102"/>
      <c r="G159" s="102"/>
      <c r="H159" s="102"/>
      <c r="I159" s="100"/>
      <c r="J159" s="100"/>
      <c r="K159" s="100"/>
      <c r="L159" s="100"/>
      <c r="M159" s="100"/>
      <c r="N159" s="100"/>
      <c r="O159" s="100"/>
      <c r="P159" s="100"/>
      <c r="Q159" s="100"/>
      <c r="R159" s="100"/>
    </row>
    <row r="160" spans="1:18" x14ac:dyDescent="0.2">
      <c r="A160" s="98"/>
      <c r="B160" s="98"/>
      <c r="C160" s="98"/>
      <c r="D160" s="98"/>
      <c r="E160" s="102"/>
      <c r="F160" s="102"/>
      <c r="G160" s="102"/>
      <c r="H160" s="102"/>
      <c r="I160" s="100"/>
      <c r="J160" s="100"/>
      <c r="K160" s="100"/>
      <c r="L160" s="100"/>
      <c r="M160" s="100"/>
      <c r="N160" s="100"/>
      <c r="O160" s="100"/>
      <c r="P160" s="100"/>
      <c r="Q160" s="100"/>
      <c r="R160" s="100"/>
    </row>
    <row r="161" spans="1:18" x14ac:dyDescent="0.2">
      <c r="A161" s="98"/>
      <c r="B161" s="98"/>
      <c r="C161" s="98"/>
      <c r="D161" s="98"/>
      <c r="E161" s="102"/>
      <c r="F161" s="102"/>
      <c r="G161" s="102"/>
      <c r="H161" s="102"/>
      <c r="I161" s="100"/>
      <c r="J161" s="100"/>
      <c r="K161" s="100"/>
      <c r="L161" s="100"/>
      <c r="M161" s="100"/>
      <c r="N161" s="100"/>
      <c r="O161" s="100"/>
      <c r="P161" s="100"/>
      <c r="Q161" s="100"/>
      <c r="R161" s="100"/>
    </row>
    <row r="162" spans="1:18" x14ac:dyDescent="0.2">
      <c r="A162" s="98"/>
      <c r="B162" s="98"/>
      <c r="C162" s="98"/>
      <c r="D162" s="98"/>
      <c r="E162" s="102"/>
      <c r="F162" s="102"/>
      <c r="G162" s="102"/>
      <c r="H162" s="102"/>
      <c r="I162" s="100"/>
      <c r="J162" s="100"/>
      <c r="K162" s="100"/>
      <c r="L162" s="100"/>
      <c r="M162" s="100"/>
      <c r="N162" s="100"/>
      <c r="O162" s="100"/>
      <c r="P162" s="100"/>
      <c r="Q162" s="100"/>
      <c r="R162" s="100"/>
    </row>
    <row r="163" spans="1:18" x14ac:dyDescent="0.2">
      <c r="A163" s="98"/>
      <c r="B163" s="98"/>
      <c r="C163" s="98"/>
      <c r="D163" s="98"/>
      <c r="E163" s="102"/>
      <c r="F163" s="102"/>
      <c r="G163" s="102"/>
      <c r="H163" s="102"/>
      <c r="I163" s="100"/>
      <c r="J163" s="100"/>
      <c r="K163" s="100"/>
      <c r="L163" s="100"/>
      <c r="M163" s="100"/>
      <c r="N163" s="100"/>
      <c r="O163" s="100"/>
      <c r="P163" s="100"/>
      <c r="Q163" s="100"/>
      <c r="R163" s="100"/>
    </row>
    <row r="164" spans="1:18" x14ac:dyDescent="0.2">
      <c r="A164" s="98"/>
      <c r="B164" s="98"/>
      <c r="C164" s="98"/>
      <c r="D164" s="98"/>
      <c r="E164" s="102"/>
      <c r="F164" s="102"/>
      <c r="G164" s="102"/>
      <c r="H164" s="102"/>
      <c r="I164" s="100"/>
      <c r="J164" s="100"/>
      <c r="K164" s="100"/>
      <c r="L164" s="100"/>
      <c r="M164" s="100"/>
      <c r="N164" s="100"/>
      <c r="O164" s="100"/>
      <c r="P164" s="100"/>
      <c r="Q164" s="100"/>
      <c r="R164" s="100"/>
    </row>
    <row r="165" spans="1:18" x14ac:dyDescent="0.2">
      <c r="A165" s="98"/>
      <c r="B165" s="98"/>
      <c r="C165" s="98"/>
      <c r="D165" s="98"/>
      <c r="E165" s="102"/>
      <c r="F165" s="102"/>
      <c r="G165" s="102"/>
      <c r="H165" s="102"/>
      <c r="I165" s="100"/>
      <c r="J165" s="100"/>
      <c r="K165" s="100"/>
      <c r="L165" s="100"/>
      <c r="M165" s="100"/>
      <c r="N165" s="100"/>
      <c r="O165" s="100"/>
      <c r="P165" s="100"/>
      <c r="Q165" s="100"/>
      <c r="R165" s="100"/>
    </row>
    <row r="166" spans="1:18" x14ac:dyDescent="0.2">
      <c r="A166" s="98"/>
      <c r="B166" s="98"/>
      <c r="C166" s="98"/>
      <c r="D166" s="98"/>
      <c r="E166" s="102"/>
      <c r="F166" s="102"/>
      <c r="G166" s="102"/>
      <c r="H166" s="102"/>
      <c r="I166" s="100"/>
      <c r="J166" s="100"/>
      <c r="K166" s="100"/>
      <c r="L166" s="100"/>
      <c r="M166" s="100"/>
      <c r="N166" s="100"/>
      <c r="O166" s="100"/>
      <c r="P166" s="100"/>
      <c r="Q166" s="100"/>
      <c r="R166" s="100"/>
    </row>
    <row r="167" spans="1:18" x14ac:dyDescent="0.2">
      <c r="A167" s="98"/>
      <c r="B167" s="98"/>
      <c r="C167" s="98"/>
      <c r="D167" s="98"/>
      <c r="E167" s="102"/>
      <c r="F167" s="102"/>
      <c r="G167" s="102"/>
      <c r="H167" s="102"/>
      <c r="I167" s="100"/>
      <c r="J167" s="100"/>
      <c r="K167" s="100"/>
      <c r="L167" s="100"/>
      <c r="M167" s="100"/>
      <c r="N167" s="100"/>
      <c r="O167" s="100"/>
      <c r="P167" s="100"/>
      <c r="Q167" s="100"/>
      <c r="R167" s="100"/>
    </row>
    <row r="168" spans="1:18" x14ac:dyDescent="0.2">
      <c r="A168" s="98"/>
      <c r="B168" s="98"/>
      <c r="C168" s="98"/>
      <c r="D168" s="98"/>
      <c r="E168" s="102"/>
      <c r="F168" s="102"/>
      <c r="G168" s="102"/>
      <c r="H168" s="102"/>
      <c r="I168" s="100"/>
      <c r="J168" s="100"/>
      <c r="K168" s="100"/>
      <c r="L168" s="100"/>
      <c r="M168" s="100"/>
      <c r="N168" s="100"/>
      <c r="O168" s="100"/>
      <c r="P168" s="100"/>
      <c r="Q168" s="100"/>
      <c r="R168" s="100"/>
    </row>
    <row r="169" spans="1:18" x14ac:dyDescent="0.2">
      <c r="A169" s="98"/>
      <c r="B169" s="98"/>
      <c r="C169" s="98"/>
      <c r="D169" s="98"/>
      <c r="E169" s="102"/>
      <c r="F169" s="102"/>
      <c r="G169" s="102"/>
      <c r="H169" s="102"/>
      <c r="I169" s="100"/>
      <c r="J169" s="100"/>
      <c r="K169" s="100"/>
      <c r="L169" s="100"/>
      <c r="M169" s="100"/>
      <c r="N169" s="100"/>
      <c r="O169" s="100"/>
      <c r="P169" s="100"/>
      <c r="Q169" s="100"/>
      <c r="R169" s="100"/>
    </row>
    <row r="170" spans="1:18" x14ac:dyDescent="0.2">
      <c r="A170" s="98"/>
      <c r="B170" s="98"/>
      <c r="C170" s="98"/>
      <c r="D170" s="98"/>
      <c r="E170" s="102"/>
      <c r="F170" s="102"/>
      <c r="G170" s="102"/>
      <c r="H170" s="102"/>
      <c r="I170" s="100"/>
      <c r="J170" s="100"/>
      <c r="K170" s="100"/>
      <c r="L170" s="100"/>
      <c r="M170" s="100"/>
      <c r="N170" s="100"/>
      <c r="O170" s="100"/>
      <c r="P170" s="100"/>
      <c r="Q170" s="100"/>
      <c r="R170" s="100"/>
    </row>
    <row r="171" spans="1:18" x14ac:dyDescent="0.2">
      <c r="A171" s="98"/>
      <c r="B171" s="98"/>
      <c r="C171" s="98"/>
      <c r="D171" s="98"/>
      <c r="E171" s="102"/>
      <c r="F171" s="102"/>
      <c r="G171" s="102"/>
      <c r="H171" s="102"/>
      <c r="I171" s="100"/>
      <c r="J171" s="100"/>
      <c r="K171" s="100"/>
      <c r="L171" s="100"/>
      <c r="M171" s="100"/>
      <c r="N171" s="100"/>
      <c r="O171" s="100"/>
      <c r="P171" s="100"/>
      <c r="Q171" s="100"/>
      <c r="R171" s="100"/>
    </row>
    <row r="172" spans="1:18" x14ac:dyDescent="0.2">
      <c r="A172" s="98"/>
      <c r="B172" s="98"/>
      <c r="C172" s="98"/>
      <c r="D172" s="98"/>
      <c r="E172" s="102"/>
      <c r="F172" s="102"/>
      <c r="G172" s="102"/>
      <c r="H172" s="102"/>
      <c r="I172" s="100"/>
      <c r="J172" s="100"/>
      <c r="K172" s="100"/>
      <c r="L172" s="100"/>
      <c r="M172" s="100"/>
      <c r="N172" s="100"/>
      <c r="O172" s="100"/>
      <c r="P172" s="100"/>
      <c r="Q172" s="100"/>
      <c r="R172" s="100"/>
    </row>
    <row r="173" spans="1:18" x14ac:dyDescent="0.2">
      <c r="A173" s="98"/>
      <c r="B173" s="98"/>
      <c r="C173" s="98"/>
      <c r="D173" s="98"/>
      <c r="E173" s="102"/>
      <c r="F173" s="102"/>
      <c r="G173" s="102"/>
      <c r="H173" s="102"/>
      <c r="I173" s="100"/>
      <c r="J173" s="100"/>
      <c r="K173" s="100"/>
      <c r="L173" s="100"/>
      <c r="M173" s="100"/>
      <c r="N173" s="100"/>
      <c r="O173" s="100"/>
      <c r="P173" s="100"/>
      <c r="Q173" s="100"/>
      <c r="R173" s="100"/>
    </row>
    <row r="174" spans="1:18" x14ac:dyDescent="0.2">
      <c r="A174" s="98"/>
      <c r="B174" s="98"/>
      <c r="C174" s="98"/>
      <c r="D174" s="98"/>
      <c r="E174" s="102"/>
      <c r="F174" s="102"/>
      <c r="G174" s="102"/>
      <c r="H174" s="102"/>
      <c r="I174" s="100"/>
      <c r="J174" s="100"/>
      <c r="K174" s="100"/>
      <c r="L174" s="100"/>
      <c r="M174" s="100"/>
      <c r="N174" s="100"/>
      <c r="O174" s="100"/>
      <c r="P174" s="100"/>
      <c r="Q174" s="100"/>
      <c r="R174" s="100"/>
    </row>
    <row r="175" spans="1:18" x14ac:dyDescent="0.2">
      <c r="A175" s="98"/>
      <c r="B175" s="98"/>
      <c r="C175" s="98"/>
      <c r="D175" s="98"/>
      <c r="E175" s="102"/>
      <c r="F175" s="102"/>
      <c r="G175" s="102"/>
      <c r="H175" s="102"/>
      <c r="I175" s="100"/>
      <c r="J175" s="100"/>
      <c r="K175" s="100"/>
      <c r="L175" s="100"/>
      <c r="M175" s="100"/>
      <c r="N175" s="100"/>
      <c r="O175" s="100"/>
      <c r="P175" s="100"/>
      <c r="Q175" s="100"/>
      <c r="R175" s="100"/>
    </row>
    <row r="176" spans="1:18" x14ac:dyDescent="0.2">
      <c r="A176" s="98"/>
      <c r="B176" s="98"/>
      <c r="C176" s="98"/>
      <c r="D176" s="98"/>
      <c r="E176" s="102"/>
      <c r="F176" s="102"/>
      <c r="G176" s="102"/>
      <c r="H176" s="102"/>
      <c r="I176" s="100"/>
      <c r="J176" s="100"/>
      <c r="K176" s="100"/>
      <c r="L176" s="100"/>
      <c r="M176" s="100"/>
      <c r="N176" s="100"/>
      <c r="O176" s="100"/>
      <c r="P176" s="100"/>
      <c r="Q176" s="100"/>
      <c r="R176" s="100"/>
    </row>
    <row r="177" spans="1:18" x14ac:dyDescent="0.2">
      <c r="A177" s="98"/>
      <c r="B177" s="98"/>
      <c r="C177" s="98"/>
      <c r="D177" s="98"/>
      <c r="E177" s="102"/>
      <c r="F177" s="102"/>
      <c r="G177" s="102"/>
      <c r="H177" s="102"/>
      <c r="I177" s="100"/>
      <c r="J177" s="100"/>
      <c r="K177" s="100"/>
      <c r="L177" s="100"/>
      <c r="M177" s="100"/>
      <c r="N177" s="100"/>
      <c r="O177" s="100"/>
      <c r="P177" s="100"/>
      <c r="Q177" s="100"/>
      <c r="R177" s="100"/>
    </row>
    <row r="178" spans="1:18" x14ac:dyDescent="0.2">
      <c r="A178" s="98"/>
      <c r="B178" s="98"/>
      <c r="C178" s="98"/>
      <c r="D178" s="98"/>
      <c r="E178" s="102"/>
      <c r="F178" s="102"/>
      <c r="G178" s="102"/>
      <c r="H178" s="102"/>
      <c r="I178" s="100"/>
      <c r="J178" s="100"/>
      <c r="K178" s="100"/>
      <c r="L178" s="100"/>
      <c r="M178" s="100"/>
      <c r="N178" s="100"/>
      <c r="O178" s="100"/>
      <c r="P178" s="100"/>
      <c r="Q178" s="100"/>
      <c r="R178" s="100"/>
    </row>
    <row r="179" spans="1:18" x14ac:dyDescent="0.2">
      <c r="A179" s="98"/>
      <c r="B179" s="98"/>
      <c r="C179" s="98"/>
      <c r="D179" s="98"/>
      <c r="E179" s="102"/>
      <c r="F179" s="102"/>
      <c r="G179" s="102"/>
      <c r="H179" s="102"/>
      <c r="I179" s="100"/>
      <c r="J179" s="100"/>
      <c r="K179" s="100"/>
      <c r="L179" s="100"/>
      <c r="M179" s="100"/>
      <c r="N179" s="100"/>
      <c r="O179" s="100"/>
      <c r="P179" s="100"/>
      <c r="Q179" s="100"/>
      <c r="R179" s="100"/>
    </row>
    <row r="180" spans="1:18" x14ac:dyDescent="0.2">
      <c r="A180" s="98"/>
      <c r="B180" s="98"/>
      <c r="C180" s="98"/>
      <c r="D180" s="98"/>
      <c r="E180" s="102"/>
      <c r="F180" s="102"/>
      <c r="G180" s="102"/>
      <c r="H180" s="102"/>
      <c r="I180" s="100"/>
      <c r="J180" s="100"/>
      <c r="K180" s="100"/>
      <c r="L180" s="100"/>
      <c r="M180" s="100"/>
      <c r="N180" s="100"/>
      <c r="O180" s="100"/>
      <c r="P180" s="100"/>
      <c r="Q180" s="100"/>
      <c r="R180" s="100"/>
    </row>
    <row r="181" spans="1:18" x14ac:dyDescent="0.2">
      <c r="A181" s="98"/>
      <c r="B181" s="98"/>
      <c r="C181" s="98"/>
      <c r="D181" s="98"/>
      <c r="E181" s="102"/>
      <c r="F181" s="102"/>
      <c r="G181" s="102"/>
      <c r="H181" s="102"/>
      <c r="I181" s="100"/>
      <c r="J181" s="100"/>
      <c r="K181" s="100"/>
      <c r="L181" s="100"/>
      <c r="M181" s="100"/>
      <c r="N181" s="100"/>
      <c r="O181" s="100"/>
      <c r="P181" s="100"/>
      <c r="Q181" s="100"/>
      <c r="R181" s="100"/>
    </row>
    <row r="182" spans="1:18" x14ac:dyDescent="0.2">
      <c r="A182" s="98"/>
      <c r="B182" s="98"/>
      <c r="C182" s="98"/>
      <c r="D182" s="98"/>
      <c r="E182" s="102"/>
      <c r="F182" s="102"/>
      <c r="G182" s="102"/>
      <c r="H182" s="102"/>
      <c r="I182" s="100"/>
      <c r="J182" s="100"/>
      <c r="K182" s="100"/>
      <c r="L182" s="100"/>
      <c r="M182" s="100"/>
      <c r="N182" s="100"/>
      <c r="O182" s="100"/>
      <c r="P182" s="100"/>
      <c r="Q182" s="100"/>
      <c r="R182" s="100"/>
    </row>
    <row r="183" spans="1:18" x14ac:dyDescent="0.2">
      <c r="A183" s="98"/>
      <c r="B183" s="98"/>
      <c r="C183" s="98"/>
      <c r="D183" s="98"/>
      <c r="E183" s="102"/>
      <c r="F183" s="102"/>
      <c r="G183" s="102"/>
      <c r="H183" s="102"/>
      <c r="I183" s="100"/>
      <c r="J183" s="100"/>
      <c r="K183" s="100"/>
      <c r="L183" s="100"/>
      <c r="M183" s="100"/>
      <c r="N183" s="100"/>
      <c r="O183" s="100"/>
      <c r="P183" s="100"/>
      <c r="Q183" s="100"/>
      <c r="R183" s="100"/>
    </row>
    <row r="184" spans="1:18" x14ac:dyDescent="0.2">
      <c r="A184" s="98"/>
      <c r="B184" s="98"/>
      <c r="C184" s="98"/>
      <c r="D184" s="98"/>
      <c r="E184" s="102"/>
      <c r="F184" s="102"/>
      <c r="G184" s="102"/>
      <c r="H184" s="102"/>
      <c r="I184" s="100"/>
      <c r="J184" s="100"/>
      <c r="K184" s="100"/>
      <c r="L184" s="100"/>
      <c r="M184" s="100"/>
      <c r="N184" s="100"/>
      <c r="O184" s="100"/>
      <c r="P184" s="100"/>
      <c r="Q184" s="100"/>
      <c r="R184" s="100"/>
    </row>
    <row r="185" spans="1:18" x14ac:dyDescent="0.2">
      <c r="A185" s="98"/>
      <c r="B185" s="98"/>
      <c r="C185" s="98"/>
      <c r="D185" s="98"/>
      <c r="E185" s="102"/>
      <c r="F185" s="102"/>
      <c r="G185" s="102"/>
      <c r="H185" s="102"/>
      <c r="I185" s="100"/>
      <c r="J185" s="100"/>
      <c r="K185" s="100"/>
      <c r="L185" s="100"/>
      <c r="M185" s="100"/>
      <c r="N185" s="100"/>
      <c r="O185" s="100"/>
      <c r="P185" s="100"/>
      <c r="Q185" s="100"/>
      <c r="R185" s="100"/>
    </row>
    <row r="186" spans="1:18" x14ac:dyDescent="0.2">
      <c r="A186" s="98"/>
      <c r="B186" s="98"/>
      <c r="C186" s="98"/>
      <c r="D186" s="98"/>
      <c r="E186" s="102"/>
      <c r="F186" s="102"/>
      <c r="G186" s="102"/>
      <c r="H186" s="102"/>
      <c r="I186" s="100"/>
      <c r="J186" s="100"/>
      <c r="K186" s="100"/>
      <c r="L186" s="100"/>
      <c r="M186" s="100"/>
      <c r="N186" s="100"/>
      <c r="O186" s="100"/>
      <c r="P186" s="100"/>
      <c r="Q186" s="100"/>
      <c r="R186" s="100"/>
    </row>
    <row r="187" spans="1:18" x14ac:dyDescent="0.2">
      <c r="A187" s="98"/>
      <c r="B187" s="98"/>
      <c r="C187" s="98"/>
      <c r="D187" s="98"/>
      <c r="E187" s="102"/>
      <c r="F187" s="102"/>
      <c r="G187" s="102"/>
      <c r="H187" s="102"/>
      <c r="I187" s="100"/>
      <c r="J187" s="100"/>
      <c r="K187" s="100"/>
      <c r="L187" s="100"/>
      <c r="M187" s="100"/>
      <c r="N187" s="100"/>
      <c r="O187" s="100"/>
      <c r="P187" s="100"/>
      <c r="Q187" s="100"/>
      <c r="R187" s="100"/>
    </row>
    <row r="188" spans="1:18" x14ac:dyDescent="0.2">
      <c r="A188" s="98"/>
      <c r="B188" s="98"/>
      <c r="C188" s="98"/>
      <c r="D188" s="98"/>
      <c r="E188" s="102"/>
      <c r="F188" s="102"/>
      <c r="G188" s="102"/>
      <c r="H188" s="102"/>
      <c r="I188" s="100"/>
      <c r="J188" s="100"/>
      <c r="K188" s="100"/>
      <c r="L188" s="100"/>
      <c r="M188" s="100"/>
      <c r="N188" s="100"/>
      <c r="O188" s="100"/>
      <c r="P188" s="100"/>
      <c r="Q188" s="100"/>
      <c r="R188" s="100"/>
    </row>
    <row r="189" spans="1:18" x14ac:dyDescent="0.2">
      <c r="A189" s="98"/>
      <c r="B189" s="98"/>
      <c r="C189" s="98"/>
      <c r="D189" s="98"/>
      <c r="E189" s="102"/>
      <c r="F189" s="102"/>
      <c r="G189" s="102"/>
      <c r="H189" s="102"/>
      <c r="I189" s="100"/>
      <c r="J189" s="100"/>
      <c r="K189" s="100"/>
      <c r="L189" s="100"/>
      <c r="M189" s="100"/>
      <c r="N189" s="100"/>
      <c r="O189" s="100"/>
      <c r="P189" s="100"/>
      <c r="Q189" s="100"/>
      <c r="R189" s="100"/>
    </row>
    <row r="190" spans="1:18" x14ac:dyDescent="0.2">
      <c r="A190" s="98"/>
      <c r="B190" s="98"/>
      <c r="C190" s="98"/>
      <c r="D190" s="98"/>
      <c r="E190" s="102"/>
      <c r="F190" s="102"/>
      <c r="G190" s="102"/>
      <c r="H190" s="102"/>
      <c r="I190" s="100"/>
      <c r="J190" s="100"/>
      <c r="K190" s="100"/>
      <c r="L190" s="100"/>
      <c r="M190" s="100"/>
      <c r="N190" s="100"/>
      <c r="O190" s="100"/>
      <c r="P190" s="100"/>
      <c r="Q190" s="100"/>
      <c r="R190" s="100"/>
    </row>
    <row r="191" spans="1:18" x14ac:dyDescent="0.2">
      <c r="A191" s="98"/>
      <c r="B191" s="98"/>
      <c r="C191" s="98"/>
      <c r="D191" s="98"/>
      <c r="E191" s="102"/>
      <c r="F191" s="102"/>
      <c r="G191" s="102"/>
      <c r="H191" s="102"/>
      <c r="I191" s="100"/>
      <c r="J191" s="100"/>
      <c r="K191" s="100"/>
      <c r="L191" s="100"/>
      <c r="M191" s="100"/>
      <c r="N191" s="100"/>
      <c r="O191" s="100"/>
      <c r="P191" s="100"/>
      <c r="Q191" s="100"/>
      <c r="R191" s="100"/>
    </row>
    <row r="192" spans="1:18" x14ac:dyDescent="0.2">
      <c r="A192" s="98"/>
      <c r="B192" s="98"/>
      <c r="C192" s="98"/>
      <c r="D192" s="98"/>
      <c r="E192" s="102"/>
      <c r="F192" s="102"/>
      <c r="G192" s="102"/>
      <c r="H192" s="102"/>
      <c r="I192" s="100"/>
      <c r="J192" s="100"/>
      <c r="K192" s="100"/>
      <c r="L192" s="100"/>
      <c r="M192" s="100"/>
      <c r="N192" s="100"/>
      <c r="O192" s="100"/>
      <c r="P192" s="100"/>
      <c r="Q192" s="100"/>
      <c r="R192" s="100"/>
    </row>
    <row r="193" spans="1:18" x14ac:dyDescent="0.2">
      <c r="A193" s="98"/>
      <c r="B193" s="98"/>
      <c r="C193" s="98"/>
      <c r="D193" s="98"/>
      <c r="E193" s="102"/>
      <c r="F193" s="102"/>
      <c r="G193" s="102"/>
      <c r="H193" s="102"/>
      <c r="I193" s="100"/>
      <c r="J193" s="100"/>
      <c r="K193" s="100"/>
      <c r="L193" s="100"/>
      <c r="M193" s="100"/>
      <c r="N193" s="100"/>
      <c r="O193" s="100"/>
      <c r="P193" s="100"/>
      <c r="Q193" s="100"/>
      <c r="R193" s="100"/>
    </row>
    <row r="194" spans="1:18" x14ac:dyDescent="0.2">
      <c r="A194" s="98"/>
      <c r="B194" s="98"/>
      <c r="C194" s="98"/>
      <c r="D194" s="98"/>
      <c r="E194" s="102"/>
      <c r="F194" s="102"/>
      <c r="G194" s="102"/>
      <c r="H194" s="102"/>
      <c r="I194" s="100"/>
      <c r="J194" s="100"/>
      <c r="K194" s="100"/>
      <c r="L194" s="100"/>
      <c r="M194" s="100"/>
      <c r="N194" s="100"/>
      <c r="O194" s="100"/>
      <c r="P194" s="100"/>
      <c r="Q194" s="100"/>
      <c r="R194" s="100"/>
    </row>
    <row r="195" spans="1:18" x14ac:dyDescent="0.2">
      <c r="A195" s="98"/>
      <c r="B195" s="98"/>
      <c r="C195" s="98"/>
      <c r="D195" s="98"/>
      <c r="E195" s="102"/>
      <c r="F195" s="102"/>
      <c r="G195" s="102"/>
      <c r="H195" s="102"/>
      <c r="I195" s="100"/>
      <c r="J195" s="100"/>
      <c r="K195" s="100"/>
      <c r="L195" s="100"/>
      <c r="M195" s="100"/>
      <c r="N195" s="100"/>
      <c r="O195" s="100"/>
      <c r="P195" s="100"/>
      <c r="Q195" s="100"/>
      <c r="R195" s="100"/>
    </row>
    <row r="196" spans="1:18" x14ac:dyDescent="0.2">
      <c r="A196" s="98"/>
      <c r="B196" s="98"/>
      <c r="C196" s="98"/>
      <c r="D196" s="98"/>
      <c r="E196" s="102"/>
      <c r="F196" s="102"/>
      <c r="G196" s="102"/>
      <c r="H196" s="102"/>
      <c r="I196" s="100"/>
      <c r="J196" s="100"/>
      <c r="K196" s="100"/>
      <c r="L196" s="100"/>
      <c r="M196" s="100"/>
      <c r="N196" s="100"/>
      <c r="O196" s="100"/>
      <c r="P196" s="100"/>
      <c r="Q196" s="100"/>
      <c r="R196" s="100"/>
    </row>
    <row r="197" spans="1:18" x14ac:dyDescent="0.2">
      <c r="A197" s="98"/>
      <c r="B197" s="98"/>
      <c r="C197" s="98"/>
      <c r="D197" s="98"/>
      <c r="E197" s="102"/>
      <c r="F197" s="102"/>
      <c r="G197" s="102"/>
      <c r="H197" s="102"/>
      <c r="I197" s="100"/>
      <c r="J197" s="100"/>
      <c r="K197" s="100"/>
      <c r="L197" s="100"/>
      <c r="M197" s="100"/>
      <c r="N197" s="100"/>
      <c r="O197" s="100"/>
      <c r="P197" s="100"/>
      <c r="Q197" s="100"/>
      <c r="R197" s="100"/>
    </row>
    <row r="198" spans="1:18" x14ac:dyDescent="0.2">
      <c r="A198" s="98"/>
      <c r="B198" s="98"/>
      <c r="C198" s="98"/>
      <c r="D198" s="98"/>
      <c r="E198" s="102"/>
      <c r="F198" s="102"/>
      <c r="G198" s="102"/>
      <c r="H198" s="102"/>
      <c r="I198" s="100"/>
      <c r="J198" s="100"/>
      <c r="K198" s="100"/>
      <c r="L198" s="100"/>
      <c r="M198" s="100"/>
      <c r="N198" s="100"/>
      <c r="O198" s="100"/>
      <c r="P198" s="100"/>
      <c r="Q198" s="100"/>
      <c r="R198" s="100"/>
    </row>
    <row r="199" spans="1:18" x14ac:dyDescent="0.2">
      <c r="A199" s="98"/>
      <c r="B199" s="98"/>
      <c r="C199" s="98"/>
      <c r="D199" s="98"/>
      <c r="E199" s="102"/>
      <c r="F199" s="102"/>
      <c r="G199" s="102"/>
      <c r="H199" s="102"/>
      <c r="I199" s="100"/>
      <c r="J199" s="100"/>
      <c r="K199" s="100"/>
      <c r="L199" s="100"/>
      <c r="M199" s="100"/>
      <c r="N199" s="100"/>
      <c r="O199" s="100"/>
      <c r="P199" s="100"/>
      <c r="Q199" s="100"/>
      <c r="R199" s="100"/>
    </row>
    <row r="200" spans="1:18" x14ac:dyDescent="0.2">
      <c r="A200" s="98"/>
      <c r="B200" s="98"/>
      <c r="C200" s="98"/>
      <c r="D200" s="98"/>
      <c r="E200" s="102"/>
      <c r="F200" s="102"/>
      <c r="G200" s="102"/>
      <c r="H200" s="102"/>
      <c r="I200" s="100"/>
      <c r="J200" s="100"/>
      <c r="K200" s="100"/>
      <c r="L200" s="100"/>
      <c r="M200" s="100"/>
      <c r="N200" s="100"/>
      <c r="O200" s="100"/>
      <c r="P200" s="100"/>
      <c r="Q200" s="100"/>
      <c r="R200" s="100"/>
    </row>
    <row r="201" spans="1:18" x14ac:dyDescent="0.2">
      <c r="A201" s="98"/>
      <c r="B201" s="98"/>
      <c r="C201" s="98"/>
      <c r="D201" s="98"/>
      <c r="E201" s="102"/>
      <c r="F201" s="102"/>
      <c r="G201" s="102"/>
      <c r="H201" s="102"/>
      <c r="I201" s="100"/>
      <c r="J201" s="100"/>
      <c r="K201" s="100"/>
      <c r="L201" s="100"/>
      <c r="M201" s="100"/>
      <c r="N201" s="100"/>
      <c r="O201" s="100"/>
      <c r="P201" s="100"/>
      <c r="Q201" s="100"/>
      <c r="R201" s="100"/>
    </row>
    <row r="202" spans="1:18" x14ac:dyDescent="0.2">
      <c r="A202" s="98"/>
      <c r="B202" s="98"/>
      <c r="C202" s="98"/>
      <c r="D202" s="98"/>
      <c r="E202" s="102"/>
      <c r="F202" s="102"/>
      <c r="G202" s="102"/>
      <c r="H202" s="102"/>
      <c r="I202" s="100"/>
      <c r="J202" s="100"/>
      <c r="K202" s="100"/>
      <c r="L202" s="100"/>
      <c r="M202" s="100"/>
      <c r="N202" s="100"/>
      <c r="O202" s="100"/>
      <c r="P202" s="100"/>
      <c r="Q202" s="100"/>
      <c r="R202" s="100"/>
    </row>
    <row r="203" spans="1:18" x14ac:dyDescent="0.2">
      <c r="A203" s="98"/>
      <c r="B203" s="98"/>
      <c r="C203" s="98"/>
      <c r="D203" s="98"/>
      <c r="E203" s="102"/>
      <c r="F203" s="102"/>
      <c r="G203" s="102"/>
      <c r="H203" s="102"/>
      <c r="I203" s="100"/>
      <c r="J203" s="100"/>
      <c r="K203" s="100"/>
      <c r="L203" s="100"/>
      <c r="M203" s="100"/>
      <c r="N203" s="100"/>
      <c r="O203" s="100"/>
      <c r="P203" s="100"/>
      <c r="Q203" s="100"/>
      <c r="R203" s="100"/>
    </row>
    <row r="204" spans="1:18" x14ac:dyDescent="0.2">
      <c r="A204" s="98"/>
      <c r="B204" s="98"/>
      <c r="C204" s="98"/>
      <c r="D204" s="98"/>
      <c r="E204" s="102"/>
      <c r="F204" s="102"/>
      <c r="G204" s="102"/>
      <c r="H204" s="102"/>
      <c r="I204" s="100"/>
      <c r="J204" s="100"/>
      <c r="K204" s="100"/>
      <c r="L204" s="100"/>
      <c r="M204" s="100"/>
      <c r="N204" s="100"/>
      <c r="O204" s="100"/>
      <c r="P204" s="100"/>
      <c r="Q204" s="100"/>
      <c r="R204" s="100"/>
    </row>
    <row r="205" spans="1:18" x14ac:dyDescent="0.2">
      <c r="A205" s="98"/>
      <c r="B205" s="98"/>
      <c r="C205" s="98"/>
      <c r="D205" s="98"/>
      <c r="E205" s="102"/>
      <c r="F205" s="102"/>
      <c r="G205" s="102"/>
      <c r="H205" s="102"/>
      <c r="I205" s="100"/>
      <c r="J205" s="100"/>
      <c r="K205" s="100"/>
      <c r="L205" s="100"/>
      <c r="M205" s="100"/>
      <c r="N205" s="100"/>
      <c r="O205" s="100"/>
      <c r="P205" s="100"/>
      <c r="Q205" s="100"/>
      <c r="R205" s="100"/>
    </row>
    <row r="206" spans="1:18" x14ac:dyDescent="0.2">
      <c r="A206" s="98"/>
      <c r="B206" s="98"/>
      <c r="C206" s="98"/>
      <c r="D206" s="98"/>
      <c r="E206" s="102"/>
      <c r="F206" s="102"/>
      <c r="G206" s="102"/>
      <c r="H206" s="102"/>
      <c r="I206" s="100"/>
      <c r="J206" s="100"/>
      <c r="K206" s="100"/>
      <c r="L206" s="100"/>
      <c r="M206" s="100"/>
      <c r="N206" s="100"/>
      <c r="O206" s="100"/>
      <c r="P206" s="100"/>
      <c r="Q206" s="100"/>
      <c r="R206" s="100"/>
    </row>
    <row r="207" spans="1:18" x14ac:dyDescent="0.2">
      <c r="A207" s="98"/>
      <c r="B207" s="98"/>
      <c r="C207" s="98"/>
      <c r="D207" s="98"/>
      <c r="E207" s="102"/>
      <c r="F207" s="102"/>
      <c r="G207" s="102"/>
      <c r="H207" s="102"/>
      <c r="I207" s="100"/>
      <c r="J207" s="100"/>
      <c r="K207" s="100"/>
      <c r="L207" s="100"/>
      <c r="M207" s="100"/>
      <c r="N207" s="100"/>
      <c r="O207" s="100"/>
      <c r="P207" s="100"/>
      <c r="Q207" s="100"/>
      <c r="R207" s="100"/>
    </row>
    <row r="208" spans="1:18" x14ac:dyDescent="0.2">
      <c r="A208" s="98"/>
      <c r="B208" s="98"/>
      <c r="C208" s="98"/>
      <c r="D208" s="98"/>
      <c r="E208" s="102"/>
      <c r="F208" s="102"/>
      <c r="G208" s="102"/>
      <c r="H208" s="102"/>
      <c r="I208" s="100"/>
      <c r="J208" s="100"/>
      <c r="K208" s="100"/>
      <c r="L208" s="100"/>
      <c r="M208" s="100"/>
      <c r="N208" s="100"/>
      <c r="O208" s="100"/>
      <c r="P208" s="100"/>
      <c r="Q208" s="100"/>
      <c r="R208" s="100"/>
    </row>
    <row r="209" spans="1:18" x14ac:dyDescent="0.2">
      <c r="A209" s="98"/>
      <c r="B209" s="98"/>
      <c r="C209" s="98"/>
      <c r="D209" s="98"/>
      <c r="E209" s="102"/>
      <c r="F209" s="102"/>
      <c r="G209" s="102"/>
      <c r="H209" s="102"/>
      <c r="I209" s="100"/>
      <c r="J209" s="100"/>
      <c r="K209" s="100"/>
      <c r="L209" s="100"/>
      <c r="M209" s="100"/>
      <c r="N209" s="100"/>
      <c r="O209" s="100"/>
      <c r="P209" s="100"/>
      <c r="Q209" s="100"/>
      <c r="R209" s="100"/>
    </row>
    <row r="210" spans="1:18" x14ac:dyDescent="0.2">
      <c r="A210" s="98"/>
      <c r="B210" s="98"/>
      <c r="C210" s="98"/>
      <c r="D210" s="98"/>
      <c r="E210" s="102"/>
      <c r="F210" s="102"/>
      <c r="G210" s="102"/>
      <c r="H210" s="102"/>
      <c r="I210" s="100"/>
      <c r="J210" s="100"/>
      <c r="K210" s="100"/>
      <c r="L210" s="100"/>
      <c r="M210" s="100"/>
      <c r="N210" s="100"/>
      <c r="O210" s="100"/>
      <c r="P210" s="100"/>
      <c r="Q210" s="100"/>
      <c r="R210" s="100"/>
    </row>
    <row r="211" spans="1:18" x14ac:dyDescent="0.2">
      <c r="A211" s="98"/>
      <c r="B211" s="98"/>
      <c r="C211" s="98"/>
      <c r="D211" s="98"/>
      <c r="E211" s="102"/>
      <c r="F211" s="102"/>
      <c r="G211" s="102"/>
      <c r="H211" s="102"/>
      <c r="I211" s="100"/>
      <c r="J211" s="100"/>
      <c r="K211" s="100"/>
      <c r="L211" s="100"/>
      <c r="M211" s="100"/>
      <c r="N211" s="100"/>
      <c r="O211" s="100"/>
      <c r="P211" s="100"/>
      <c r="Q211" s="100"/>
      <c r="R211" s="100"/>
    </row>
    <row r="212" spans="1:18" x14ac:dyDescent="0.2">
      <c r="A212" s="98"/>
      <c r="B212" s="98"/>
      <c r="C212" s="98"/>
      <c r="D212" s="98"/>
      <c r="E212" s="102"/>
      <c r="F212" s="102"/>
      <c r="G212" s="102"/>
      <c r="H212" s="102"/>
      <c r="I212" s="100"/>
      <c r="J212" s="100"/>
      <c r="K212" s="100"/>
      <c r="L212" s="100"/>
      <c r="M212" s="100"/>
      <c r="N212" s="100"/>
      <c r="O212" s="100"/>
      <c r="P212" s="100"/>
      <c r="Q212" s="100"/>
      <c r="R212" s="100"/>
    </row>
    <row r="213" spans="1:18" x14ac:dyDescent="0.2">
      <c r="A213" s="98"/>
      <c r="B213" s="98"/>
      <c r="C213" s="98"/>
      <c r="D213" s="98"/>
      <c r="E213" s="102"/>
      <c r="F213" s="102"/>
      <c r="G213" s="102"/>
      <c r="H213" s="102"/>
      <c r="I213" s="100"/>
      <c r="J213" s="100"/>
      <c r="K213" s="100"/>
      <c r="L213" s="100"/>
      <c r="M213" s="100"/>
      <c r="N213" s="100"/>
      <c r="O213" s="100"/>
      <c r="P213" s="100"/>
      <c r="Q213" s="100"/>
      <c r="R213" s="100"/>
    </row>
    <row r="214" spans="1:18" x14ac:dyDescent="0.2">
      <c r="A214" s="98"/>
      <c r="B214" s="98"/>
      <c r="C214" s="98"/>
      <c r="D214" s="98"/>
      <c r="E214" s="102"/>
      <c r="F214" s="102"/>
      <c r="G214" s="102"/>
      <c r="H214" s="102"/>
      <c r="I214" s="100"/>
      <c r="J214" s="100"/>
      <c r="K214" s="100"/>
      <c r="L214" s="100"/>
      <c r="M214" s="100"/>
      <c r="N214" s="100"/>
      <c r="O214" s="100"/>
      <c r="P214" s="100"/>
      <c r="Q214" s="100"/>
      <c r="R214" s="100"/>
    </row>
    <row r="215" spans="1:18" x14ac:dyDescent="0.2">
      <c r="A215" s="98"/>
      <c r="B215" s="98"/>
      <c r="C215" s="98"/>
      <c r="D215" s="98"/>
      <c r="E215" s="102"/>
      <c r="F215" s="102"/>
      <c r="G215" s="102"/>
      <c r="H215" s="102"/>
      <c r="I215" s="100"/>
      <c r="J215" s="100"/>
      <c r="K215" s="100"/>
      <c r="L215" s="100"/>
      <c r="M215" s="100"/>
      <c r="N215" s="100"/>
      <c r="O215" s="100"/>
      <c r="P215" s="100"/>
      <c r="Q215" s="100"/>
      <c r="R215" s="100"/>
    </row>
    <row r="216" spans="1:18" x14ac:dyDescent="0.2">
      <c r="A216" s="98"/>
      <c r="B216" s="98"/>
      <c r="C216" s="98"/>
      <c r="D216" s="98"/>
      <c r="E216" s="102"/>
      <c r="F216" s="102"/>
      <c r="G216" s="102"/>
      <c r="H216" s="102"/>
      <c r="I216" s="100"/>
      <c r="J216" s="100"/>
      <c r="K216" s="100"/>
      <c r="L216" s="100"/>
      <c r="M216" s="100"/>
      <c r="N216" s="100"/>
      <c r="O216" s="100"/>
      <c r="P216" s="100"/>
      <c r="Q216" s="100"/>
      <c r="R216" s="100"/>
    </row>
    <row r="217" spans="1:18" x14ac:dyDescent="0.2">
      <c r="A217" s="98"/>
      <c r="B217" s="98"/>
      <c r="C217" s="98"/>
      <c r="D217" s="98"/>
      <c r="E217" s="102"/>
      <c r="F217" s="102"/>
      <c r="G217" s="102"/>
      <c r="H217" s="102"/>
      <c r="I217" s="100"/>
      <c r="J217" s="100"/>
      <c r="K217" s="100"/>
      <c r="L217" s="100"/>
      <c r="M217" s="100"/>
      <c r="N217" s="100"/>
      <c r="O217" s="100"/>
      <c r="P217" s="100"/>
      <c r="Q217" s="100"/>
      <c r="R217" s="100"/>
    </row>
    <row r="218" spans="1:18" x14ac:dyDescent="0.2">
      <c r="A218" s="98"/>
      <c r="B218" s="98"/>
      <c r="C218" s="98"/>
      <c r="D218" s="98"/>
      <c r="E218" s="102"/>
      <c r="F218" s="102"/>
      <c r="G218" s="102"/>
      <c r="H218" s="102"/>
      <c r="I218" s="100"/>
      <c r="J218" s="100"/>
      <c r="K218" s="100"/>
      <c r="L218" s="100"/>
      <c r="M218" s="100"/>
      <c r="N218" s="100"/>
      <c r="O218" s="100"/>
      <c r="P218" s="100"/>
      <c r="Q218" s="100"/>
      <c r="R218" s="100"/>
    </row>
    <row r="219" spans="1:18" x14ac:dyDescent="0.2">
      <c r="A219" s="98"/>
      <c r="B219" s="98"/>
      <c r="C219" s="98"/>
      <c r="D219" s="98"/>
      <c r="E219" s="102"/>
      <c r="F219" s="102"/>
      <c r="G219" s="102"/>
      <c r="H219" s="102"/>
      <c r="I219" s="100"/>
      <c r="J219" s="100"/>
      <c r="K219" s="100"/>
      <c r="L219" s="100"/>
      <c r="M219" s="100"/>
      <c r="N219" s="100"/>
      <c r="O219" s="100"/>
      <c r="P219" s="100"/>
      <c r="Q219" s="100"/>
      <c r="R219" s="100"/>
    </row>
    <row r="220" spans="1:18" x14ac:dyDescent="0.2">
      <c r="A220" s="98"/>
      <c r="B220" s="98"/>
      <c r="C220" s="98"/>
      <c r="D220" s="98"/>
      <c r="E220" s="102"/>
      <c r="F220" s="102"/>
      <c r="G220" s="102"/>
      <c r="H220" s="102"/>
      <c r="I220" s="100"/>
      <c r="J220" s="100"/>
      <c r="K220" s="100"/>
      <c r="L220" s="100"/>
      <c r="M220" s="100"/>
      <c r="N220" s="100"/>
      <c r="O220" s="100"/>
      <c r="P220" s="100"/>
      <c r="Q220" s="100"/>
      <c r="R220" s="100"/>
    </row>
    <row r="221" spans="1:18" x14ac:dyDescent="0.2">
      <c r="A221" s="98"/>
      <c r="B221" s="98"/>
      <c r="C221" s="98"/>
      <c r="D221" s="98"/>
      <c r="E221" s="102"/>
      <c r="F221" s="102"/>
      <c r="G221" s="102"/>
      <c r="H221" s="102"/>
      <c r="I221" s="100"/>
      <c r="J221" s="100"/>
      <c r="K221" s="100"/>
      <c r="L221" s="100"/>
      <c r="M221" s="100"/>
      <c r="N221" s="100"/>
      <c r="O221" s="100"/>
      <c r="P221" s="100"/>
      <c r="Q221" s="100"/>
      <c r="R221" s="100"/>
    </row>
    <row r="222" spans="1:18" x14ac:dyDescent="0.2">
      <c r="A222" s="98"/>
      <c r="B222" s="98"/>
      <c r="C222" s="98"/>
      <c r="D222" s="98"/>
      <c r="E222" s="102"/>
      <c r="F222" s="102"/>
      <c r="G222" s="102"/>
      <c r="H222" s="102"/>
      <c r="I222" s="100"/>
      <c r="J222" s="100"/>
      <c r="K222" s="100"/>
      <c r="L222" s="100"/>
      <c r="M222" s="100"/>
      <c r="N222" s="100"/>
      <c r="O222" s="100"/>
      <c r="P222" s="100"/>
      <c r="Q222" s="100"/>
      <c r="R222" s="100"/>
    </row>
    <row r="223" spans="1:18" x14ac:dyDescent="0.2">
      <c r="A223" s="98"/>
      <c r="B223" s="98"/>
      <c r="C223" s="98"/>
      <c r="D223" s="98"/>
      <c r="E223" s="102"/>
      <c r="F223" s="102"/>
      <c r="G223" s="102"/>
      <c r="H223" s="102"/>
      <c r="I223" s="100"/>
      <c r="J223" s="100"/>
      <c r="K223" s="100"/>
      <c r="L223" s="100"/>
      <c r="M223" s="100"/>
      <c r="N223" s="100"/>
      <c r="O223" s="100"/>
      <c r="P223" s="100"/>
      <c r="Q223" s="100"/>
      <c r="R223" s="100"/>
    </row>
    <row r="224" spans="1:18" x14ac:dyDescent="0.2">
      <c r="A224" s="98"/>
      <c r="B224" s="98"/>
      <c r="C224" s="98"/>
      <c r="D224" s="98"/>
      <c r="E224" s="102"/>
      <c r="F224" s="102"/>
      <c r="G224" s="102"/>
      <c r="H224" s="102"/>
      <c r="I224" s="100"/>
      <c r="J224" s="100"/>
      <c r="K224" s="100"/>
      <c r="L224" s="100"/>
      <c r="M224" s="100"/>
      <c r="N224" s="100"/>
      <c r="O224" s="100"/>
      <c r="P224" s="100"/>
      <c r="Q224" s="100"/>
      <c r="R224" s="100"/>
    </row>
    <row r="225" spans="1:18" x14ac:dyDescent="0.2">
      <c r="A225" s="98"/>
      <c r="B225" s="98"/>
      <c r="C225" s="98"/>
      <c r="D225" s="98"/>
      <c r="E225" s="102"/>
      <c r="F225" s="102"/>
      <c r="G225" s="102"/>
      <c r="H225" s="102"/>
      <c r="I225" s="100"/>
      <c r="J225" s="100"/>
      <c r="K225" s="100"/>
      <c r="L225" s="100"/>
      <c r="M225" s="100"/>
      <c r="N225" s="100"/>
      <c r="O225" s="100"/>
      <c r="P225" s="100"/>
      <c r="Q225" s="100"/>
      <c r="R225" s="100"/>
    </row>
    <row r="226" spans="1:18" x14ac:dyDescent="0.2">
      <c r="A226" s="98"/>
      <c r="B226" s="98"/>
      <c r="C226" s="98"/>
      <c r="D226" s="98"/>
      <c r="E226" s="102"/>
      <c r="F226" s="102"/>
      <c r="G226" s="102"/>
      <c r="H226" s="102"/>
      <c r="I226" s="100"/>
      <c r="J226" s="100"/>
      <c r="K226" s="100"/>
      <c r="L226" s="100"/>
      <c r="M226" s="100"/>
      <c r="N226" s="100"/>
      <c r="O226" s="100"/>
      <c r="P226" s="100"/>
      <c r="Q226" s="100"/>
      <c r="R226" s="100"/>
    </row>
    <row r="227" spans="1:18" x14ac:dyDescent="0.2">
      <c r="A227" s="98"/>
      <c r="B227" s="98"/>
      <c r="C227" s="98"/>
      <c r="D227" s="98"/>
      <c r="E227" s="102"/>
      <c r="F227" s="102"/>
      <c r="G227" s="102"/>
      <c r="H227" s="102"/>
      <c r="I227" s="100"/>
      <c r="J227" s="100"/>
      <c r="K227" s="100"/>
      <c r="L227" s="100"/>
      <c r="M227" s="100"/>
      <c r="N227" s="100"/>
      <c r="O227" s="100"/>
      <c r="P227" s="100"/>
      <c r="Q227" s="100"/>
      <c r="R227" s="100"/>
    </row>
    <row r="228" spans="1:18" x14ac:dyDescent="0.2">
      <c r="A228" s="98"/>
      <c r="B228" s="98"/>
      <c r="C228" s="98"/>
      <c r="D228" s="98"/>
      <c r="E228" s="102"/>
      <c r="F228" s="102"/>
      <c r="G228" s="102"/>
      <c r="H228" s="102"/>
      <c r="I228" s="100"/>
      <c r="J228" s="100"/>
      <c r="K228" s="100"/>
      <c r="L228" s="100"/>
      <c r="M228" s="100"/>
      <c r="N228" s="100"/>
      <c r="O228" s="100"/>
      <c r="P228" s="100"/>
      <c r="Q228" s="100"/>
      <c r="R228" s="100"/>
    </row>
    <row r="229" spans="1:18" x14ac:dyDescent="0.2">
      <c r="A229" s="98"/>
      <c r="B229" s="98"/>
      <c r="C229" s="98"/>
      <c r="D229" s="98"/>
      <c r="E229" s="102"/>
      <c r="F229" s="102"/>
      <c r="G229" s="102"/>
      <c r="H229" s="102"/>
      <c r="I229" s="100"/>
      <c r="J229" s="100"/>
      <c r="K229" s="100"/>
      <c r="L229" s="100"/>
      <c r="M229" s="100"/>
      <c r="N229" s="100"/>
      <c r="O229" s="100"/>
      <c r="P229" s="100"/>
      <c r="Q229" s="100"/>
      <c r="R229" s="100"/>
    </row>
    <row r="230" spans="1:18" x14ac:dyDescent="0.2">
      <c r="A230" s="98"/>
      <c r="B230" s="98"/>
      <c r="C230" s="98"/>
      <c r="D230" s="98"/>
      <c r="E230" s="102"/>
      <c r="F230" s="102"/>
      <c r="G230" s="102"/>
      <c r="H230" s="102"/>
      <c r="I230" s="100"/>
      <c r="J230" s="100"/>
      <c r="K230" s="100"/>
      <c r="L230" s="100"/>
      <c r="M230" s="100"/>
      <c r="N230" s="100"/>
      <c r="O230" s="100"/>
      <c r="P230" s="100"/>
      <c r="Q230" s="100"/>
      <c r="R230" s="100"/>
    </row>
    <row r="231" spans="1:18" x14ac:dyDescent="0.2">
      <c r="A231" s="98"/>
      <c r="B231" s="98"/>
      <c r="C231" s="98"/>
      <c r="D231" s="98"/>
      <c r="E231" s="102"/>
      <c r="F231" s="102"/>
      <c r="G231" s="102"/>
      <c r="H231" s="102"/>
      <c r="I231" s="100"/>
      <c r="J231" s="100"/>
      <c r="K231" s="100"/>
      <c r="L231" s="100"/>
      <c r="M231" s="100"/>
      <c r="N231" s="100"/>
      <c r="O231" s="100"/>
      <c r="P231" s="100"/>
      <c r="Q231" s="100"/>
      <c r="R231" s="100"/>
    </row>
    <row r="232" spans="1:18" x14ac:dyDescent="0.2">
      <c r="A232" s="98"/>
      <c r="B232" s="98"/>
      <c r="C232" s="98"/>
      <c r="D232" s="98"/>
      <c r="E232" s="102"/>
      <c r="F232" s="102"/>
      <c r="G232" s="102"/>
      <c r="H232" s="102"/>
      <c r="I232" s="100"/>
      <c r="J232" s="100"/>
      <c r="K232" s="100"/>
      <c r="L232" s="100"/>
      <c r="M232" s="100"/>
      <c r="N232" s="100"/>
      <c r="O232" s="100"/>
      <c r="P232" s="100"/>
      <c r="Q232" s="100"/>
      <c r="R232" s="100"/>
    </row>
    <row r="233" spans="1:18" x14ac:dyDescent="0.2">
      <c r="A233" s="98"/>
      <c r="B233" s="98"/>
      <c r="C233" s="98"/>
      <c r="D233" s="98"/>
      <c r="E233" s="102"/>
      <c r="F233" s="102"/>
      <c r="G233" s="102"/>
      <c r="H233" s="102"/>
      <c r="I233" s="100"/>
      <c r="J233" s="100"/>
      <c r="K233" s="100"/>
      <c r="L233" s="100"/>
      <c r="M233" s="100"/>
      <c r="N233" s="100"/>
      <c r="O233" s="100"/>
      <c r="P233" s="100"/>
      <c r="Q233" s="100"/>
      <c r="R233" s="100"/>
    </row>
    <row r="234" spans="1:18" x14ac:dyDescent="0.2">
      <c r="A234" s="98"/>
      <c r="B234" s="98"/>
      <c r="C234" s="98"/>
      <c r="D234" s="98"/>
      <c r="E234" s="102"/>
      <c r="F234" s="102"/>
      <c r="G234" s="102"/>
      <c r="H234" s="102"/>
      <c r="I234" s="100"/>
      <c r="J234" s="100"/>
      <c r="K234" s="100"/>
      <c r="L234" s="100"/>
      <c r="M234" s="100"/>
      <c r="N234" s="100"/>
      <c r="O234" s="100"/>
      <c r="P234" s="100"/>
      <c r="Q234" s="100"/>
      <c r="R234" s="100"/>
    </row>
    <row r="235" spans="1:18" x14ac:dyDescent="0.2">
      <c r="A235" s="98"/>
      <c r="B235" s="98"/>
      <c r="C235" s="98"/>
      <c r="D235" s="98"/>
      <c r="E235" s="102"/>
      <c r="F235" s="102"/>
      <c r="G235" s="102"/>
      <c r="H235" s="102"/>
      <c r="I235" s="100"/>
      <c r="J235" s="100"/>
      <c r="K235" s="100"/>
      <c r="L235" s="100"/>
      <c r="M235" s="100"/>
      <c r="N235" s="100"/>
      <c r="O235" s="100"/>
      <c r="P235" s="100"/>
      <c r="Q235" s="100"/>
      <c r="R235" s="100"/>
    </row>
    <row r="236" spans="1:18" x14ac:dyDescent="0.2">
      <c r="A236" s="98"/>
      <c r="B236" s="98"/>
      <c r="C236" s="98"/>
      <c r="D236" s="98"/>
      <c r="E236" s="102"/>
      <c r="F236" s="102"/>
      <c r="G236" s="102"/>
      <c r="H236" s="102"/>
      <c r="I236" s="100"/>
      <c r="J236" s="100"/>
      <c r="K236" s="100"/>
      <c r="L236" s="100"/>
      <c r="M236" s="100"/>
      <c r="N236" s="100"/>
      <c r="O236" s="100"/>
      <c r="P236" s="100"/>
      <c r="Q236" s="100"/>
      <c r="R236" s="100"/>
    </row>
    <row r="237" spans="1:18" x14ac:dyDescent="0.2">
      <c r="A237" s="98"/>
      <c r="B237" s="98"/>
      <c r="C237" s="98"/>
      <c r="D237" s="98"/>
      <c r="E237" s="102"/>
      <c r="F237" s="102"/>
      <c r="G237" s="102"/>
      <c r="H237" s="102"/>
      <c r="I237" s="100"/>
      <c r="J237" s="100"/>
      <c r="K237" s="100"/>
      <c r="L237" s="100"/>
      <c r="M237" s="100"/>
      <c r="N237" s="100"/>
      <c r="O237" s="100"/>
      <c r="P237" s="100"/>
      <c r="Q237" s="100"/>
      <c r="R237" s="100"/>
    </row>
    <row r="238" spans="1:18" x14ac:dyDescent="0.2">
      <c r="A238" s="98"/>
      <c r="B238" s="98"/>
      <c r="C238" s="98"/>
      <c r="D238" s="98"/>
      <c r="E238" s="102"/>
      <c r="F238" s="102"/>
      <c r="G238" s="102"/>
      <c r="H238" s="102"/>
      <c r="I238" s="100"/>
      <c r="J238" s="100"/>
      <c r="K238" s="100"/>
      <c r="L238" s="100"/>
      <c r="M238" s="100"/>
      <c r="N238" s="100"/>
      <c r="O238" s="100"/>
      <c r="P238" s="100"/>
      <c r="Q238" s="100"/>
      <c r="R238" s="100"/>
    </row>
    <row r="239" spans="1:18" x14ac:dyDescent="0.2">
      <c r="A239" s="98"/>
      <c r="B239" s="98"/>
      <c r="C239" s="98"/>
      <c r="D239" s="98"/>
      <c r="E239" s="102"/>
      <c r="F239" s="102"/>
      <c r="G239" s="102"/>
      <c r="H239" s="102"/>
      <c r="I239" s="100"/>
      <c r="J239" s="100"/>
      <c r="K239" s="100"/>
      <c r="L239" s="100"/>
      <c r="M239" s="100"/>
      <c r="N239" s="100"/>
      <c r="O239" s="100"/>
      <c r="P239" s="100"/>
      <c r="Q239" s="100"/>
      <c r="R239" s="100"/>
    </row>
    <row r="240" spans="1:18" x14ac:dyDescent="0.2">
      <c r="A240" s="98"/>
      <c r="B240" s="98"/>
      <c r="C240" s="98"/>
      <c r="D240" s="98"/>
      <c r="E240" s="102"/>
      <c r="F240" s="102"/>
      <c r="G240" s="102"/>
      <c r="H240" s="102"/>
      <c r="I240" s="100"/>
      <c r="J240" s="100"/>
      <c r="K240" s="100"/>
      <c r="L240" s="100"/>
      <c r="M240" s="100"/>
      <c r="N240" s="100"/>
      <c r="O240" s="100"/>
      <c r="P240" s="100"/>
      <c r="Q240" s="100"/>
      <c r="R240" s="100"/>
    </row>
    <row r="241" spans="1:18" x14ac:dyDescent="0.2">
      <c r="A241" s="98"/>
      <c r="B241" s="98"/>
      <c r="C241" s="98"/>
      <c r="D241" s="98"/>
      <c r="E241" s="102"/>
      <c r="F241" s="102"/>
      <c r="G241" s="102"/>
      <c r="H241" s="102"/>
      <c r="I241" s="100"/>
      <c r="J241" s="100"/>
      <c r="K241" s="100"/>
      <c r="L241" s="100"/>
      <c r="M241" s="100"/>
      <c r="N241" s="100"/>
      <c r="O241" s="100"/>
      <c r="P241" s="100"/>
      <c r="Q241" s="100"/>
      <c r="R241" s="100"/>
    </row>
    <row r="242" spans="1:18" x14ac:dyDescent="0.2">
      <c r="A242" s="98"/>
      <c r="B242" s="98"/>
      <c r="C242" s="98"/>
      <c r="D242" s="98"/>
      <c r="E242" s="102"/>
      <c r="F242" s="102"/>
      <c r="G242" s="102"/>
      <c r="H242" s="102"/>
      <c r="I242" s="100"/>
      <c r="J242" s="100"/>
      <c r="K242" s="100"/>
      <c r="L242" s="100"/>
      <c r="M242" s="100"/>
      <c r="N242" s="100"/>
      <c r="O242" s="100"/>
      <c r="P242" s="100"/>
      <c r="Q242" s="100"/>
      <c r="R242" s="100"/>
    </row>
    <row r="243" spans="1:18" x14ac:dyDescent="0.2">
      <c r="A243" s="98"/>
      <c r="B243" s="98"/>
      <c r="C243" s="98"/>
      <c r="D243" s="98"/>
      <c r="E243" s="102"/>
      <c r="F243" s="102"/>
      <c r="G243" s="102"/>
      <c r="H243" s="102"/>
      <c r="I243" s="100"/>
      <c r="J243" s="100"/>
      <c r="K243" s="100"/>
      <c r="L243" s="100"/>
      <c r="M243" s="100"/>
      <c r="N243" s="100"/>
      <c r="O243" s="100"/>
      <c r="P243" s="100"/>
      <c r="Q243" s="100"/>
      <c r="R243" s="100"/>
    </row>
    <row r="244" spans="1:18" x14ac:dyDescent="0.2">
      <c r="A244" s="98"/>
      <c r="B244" s="98"/>
      <c r="C244" s="98"/>
      <c r="D244" s="98"/>
      <c r="E244" s="102"/>
      <c r="F244" s="102"/>
      <c r="G244" s="102"/>
      <c r="H244" s="102"/>
      <c r="I244" s="100"/>
      <c r="J244" s="100"/>
      <c r="K244" s="100"/>
      <c r="L244" s="100"/>
      <c r="M244" s="100"/>
      <c r="N244" s="100"/>
      <c r="O244" s="100"/>
      <c r="P244" s="100"/>
      <c r="Q244" s="100"/>
      <c r="R244" s="100"/>
    </row>
    <row r="245" spans="1:18" x14ac:dyDescent="0.2">
      <c r="A245" s="98"/>
      <c r="B245" s="98"/>
      <c r="C245" s="98"/>
      <c r="D245" s="98"/>
      <c r="E245" s="102"/>
      <c r="F245" s="102"/>
      <c r="G245" s="102"/>
      <c r="H245" s="102"/>
      <c r="I245" s="100"/>
      <c r="J245" s="100"/>
      <c r="K245" s="100"/>
      <c r="L245" s="100"/>
      <c r="M245" s="100"/>
      <c r="N245" s="100"/>
      <c r="O245" s="100"/>
      <c r="P245" s="100"/>
      <c r="Q245" s="100"/>
      <c r="R245" s="100"/>
    </row>
    <row r="246" spans="1:18" x14ac:dyDescent="0.2">
      <c r="A246" s="98"/>
      <c r="B246" s="98"/>
      <c r="C246" s="98"/>
      <c r="D246" s="98"/>
      <c r="E246" s="102"/>
      <c r="F246" s="102"/>
      <c r="G246" s="102"/>
      <c r="H246" s="102"/>
      <c r="I246" s="100"/>
      <c r="J246" s="100"/>
      <c r="K246" s="100"/>
      <c r="L246" s="100"/>
      <c r="M246" s="100"/>
      <c r="N246" s="100"/>
      <c r="O246" s="100"/>
      <c r="P246" s="100"/>
      <c r="Q246" s="100"/>
      <c r="R246" s="100"/>
    </row>
    <row r="247" spans="1:18" x14ac:dyDescent="0.2">
      <c r="A247" s="98"/>
      <c r="B247" s="98"/>
      <c r="C247" s="98"/>
      <c r="D247" s="98"/>
      <c r="E247" s="102"/>
      <c r="F247" s="102"/>
      <c r="G247" s="102"/>
      <c r="H247" s="102"/>
      <c r="I247" s="100"/>
      <c r="J247" s="100"/>
      <c r="K247" s="100"/>
      <c r="L247" s="100"/>
      <c r="M247" s="100"/>
      <c r="N247" s="100"/>
      <c r="O247" s="100"/>
      <c r="P247" s="100"/>
      <c r="Q247" s="100"/>
      <c r="R247" s="100"/>
    </row>
    <row r="248" spans="1:18" x14ac:dyDescent="0.2">
      <c r="A248" s="98"/>
      <c r="B248" s="98"/>
      <c r="C248" s="98"/>
      <c r="D248" s="98"/>
      <c r="E248" s="102"/>
      <c r="F248" s="102"/>
      <c r="G248" s="102"/>
      <c r="H248" s="102"/>
      <c r="I248" s="100"/>
      <c r="J248" s="100"/>
      <c r="K248" s="100"/>
      <c r="L248" s="100"/>
      <c r="M248" s="100"/>
      <c r="N248" s="100"/>
      <c r="O248" s="100"/>
      <c r="P248" s="100"/>
      <c r="Q248" s="100"/>
      <c r="R248" s="100"/>
    </row>
    <row r="249" spans="1:18" x14ac:dyDescent="0.2">
      <c r="A249" s="98"/>
      <c r="B249" s="98"/>
      <c r="C249" s="98"/>
      <c r="D249" s="98"/>
      <c r="E249" s="102"/>
      <c r="F249" s="102"/>
      <c r="G249" s="102"/>
      <c r="H249" s="102"/>
      <c r="I249" s="100"/>
      <c r="J249" s="100"/>
      <c r="K249" s="100"/>
      <c r="L249" s="100"/>
      <c r="M249" s="100"/>
      <c r="N249" s="100"/>
      <c r="O249" s="100"/>
      <c r="P249" s="100"/>
      <c r="Q249" s="100"/>
      <c r="R249" s="100"/>
    </row>
    <row r="250" spans="1:18" x14ac:dyDescent="0.2">
      <c r="A250" s="98"/>
      <c r="B250" s="98"/>
      <c r="C250" s="98"/>
      <c r="D250" s="98"/>
      <c r="E250" s="102"/>
      <c r="F250" s="102"/>
      <c r="G250" s="102"/>
      <c r="H250" s="102"/>
      <c r="I250" s="100"/>
      <c r="J250" s="100"/>
      <c r="K250" s="100"/>
      <c r="L250" s="100"/>
      <c r="M250" s="100"/>
      <c r="N250" s="100"/>
      <c r="O250" s="100"/>
      <c r="P250" s="100"/>
      <c r="Q250" s="100"/>
      <c r="R250" s="100"/>
    </row>
    <row r="251" spans="1:18" x14ac:dyDescent="0.2">
      <c r="A251" s="98"/>
      <c r="B251" s="98"/>
      <c r="C251" s="98"/>
      <c r="D251" s="98"/>
      <c r="E251" s="102"/>
      <c r="F251" s="102"/>
      <c r="G251" s="102"/>
      <c r="H251" s="102"/>
      <c r="I251" s="100"/>
      <c r="J251" s="100"/>
      <c r="K251" s="100"/>
      <c r="L251" s="100"/>
      <c r="M251" s="100"/>
      <c r="N251" s="100"/>
      <c r="O251" s="100"/>
      <c r="P251" s="100"/>
      <c r="Q251" s="100"/>
      <c r="R251" s="100"/>
    </row>
    <row r="252" spans="1:18" x14ac:dyDescent="0.2">
      <c r="A252" s="98"/>
      <c r="B252" s="98"/>
      <c r="C252" s="98"/>
      <c r="D252" s="98"/>
      <c r="E252" s="102"/>
      <c r="F252" s="102"/>
      <c r="G252" s="102"/>
      <c r="H252" s="102"/>
      <c r="I252" s="100"/>
      <c r="J252" s="100"/>
      <c r="K252" s="100"/>
      <c r="L252" s="100"/>
      <c r="M252" s="100"/>
      <c r="N252" s="100"/>
      <c r="O252" s="100"/>
      <c r="P252" s="100"/>
      <c r="Q252" s="100"/>
      <c r="R252" s="100"/>
    </row>
    <row r="253" spans="1:18" x14ac:dyDescent="0.2">
      <c r="A253" s="98"/>
      <c r="B253" s="98"/>
      <c r="C253" s="98"/>
      <c r="D253" s="98"/>
      <c r="E253" s="102"/>
      <c r="F253" s="102"/>
      <c r="G253" s="102"/>
      <c r="H253" s="102"/>
      <c r="I253" s="100"/>
      <c r="J253" s="100"/>
      <c r="K253" s="100"/>
      <c r="L253" s="100"/>
      <c r="M253" s="100"/>
      <c r="N253" s="100"/>
      <c r="O253" s="100"/>
      <c r="P253" s="100"/>
      <c r="Q253" s="100"/>
      <c r="R253" s="100"/>
    </row>
    <row r="254" spans="1:18" x14ac:dyDescent="0.2">
      <c r="A254" s="98"/>
      <c r="B254" s="98"/>
      <c r="C254" s="98"/>
      <c r="D254" s="98"/>
      <c r="E254" s="102"/>
      <c r="F254" s="102"/>
      <c r="G254" s="102"/>
      <c r="H254" s="102"/>
      <c r="I254" s="100"/>
      <c r="J254" s="100"/>
      <c r="K254" s="100"/>
      <c r="L254" s="100"/>
      <c r="M254" s="100"/>
      <c r="N254" s="100"/>
      <c r="O254" s="100"/>
      <c r="P254" s="100"/>
      <c r="Q254" s="100"/>
      <c r="R254" s="100"/>
    </row>
    <row r="255" spans="1:18" x14ac:dyDescent="0.2">
      <c r="A255" s="98"/>
      <c r="B255" s="98"/>
      <c r="C255" s="98"/>
      <c r="D255" s="98"/>
      <c r="E255" s="102"/>
      <c r="F255" s="102"/>
      <c r="G255" s="102"/>
      <c r="H255" s="102"/>
      <c r="I255" s="100"/>
      <c r="J255" s="100"/>
      <c r="K255" s="100"/>
      <c r="L255" s="100"/>
      <c r="M255" s="100"/>
      <c r="N255" s="100"/>
      <c r="O255" s="100"/>
      <c r="P255" s="100"/>
      <c r="Q255" s="100"/>
      <c r="R255" s="100"/>
    </row>
    <row r="256" spans="1:18" x14ac:dyDescent="0.2">
      <c r="A256" s="98"/>
      <c r="B256" s="98"/>
      <c r="C256" s="98"/>
      <c r="D256" s="98"/>
      <c r="E256" s="102"/>
      <c r="F256" s="102"/>
      <c r="G256" s="102"/>
      <c r="H256" s="102"/>
      <c r="I256" s="100"/>
      <c r="J256" s="100"/>
      <c r="K256" s="100"/>
      <c r="L256" s="100"/>
      <c r="M256" s="100"/>
      <c r="N256" s="100"/>
      <c r="O256" s="100"/>
      <c r="P256" s="100"/>
      <c r="Q256" s="100"/>
      <c r="R256" s="100"/>
    </row>
    <row r="257" spans="1:18" x14ac:dyDescent="0.2">
      <c r="A257" s="98"/>
      <c r="B257" s="98"/>
      <c r="C257" s="98"/>
      <c r="D257" s="98"/>
      <c r="E257" s="102"/>
      <c r="F257" s="102"/>
      <c r="G257" s="102"/>
      <c r="H257" s="102"/>
      <c r="I257" s="100"/>
      <c r="J257" s="100"/>
      <c r="K257" s="100"/>
      <c r="L257" s="100"/>
      <c r="M257" s="100"/>
      <c r="N257" s="100"/>
      <c r="O257" s="100"/>
      <c r="P257" s="100"/>
      <c r="Q257" s="100"/>
      <c r="R257" s="100"/>
    </row>
    <row r="258" spans="1:18" x14ac:dyDescent="0.2">
      <c r="A258" s="98"/>
      <c r="B258" s="98"/>
      <c r="C258" s="98"/>
      <c r="D258" s="98"/>
      <c r="E258" s="102"/>
      <c r="F258" s="102"/>
      <c r="G258" s="102"/>
      <c r="H258" s="102"/>
      <c r="I258" s="100"/>
      <c r="J258" s="100"/>
      <c r="K258" s="100"/>
      <c r="L258" s="100"/>
      <c r="M258" s="100"/>
      <c r="N258" s="100"/>
      <c r="O258" s="100"/>
      <c r="P258" s="100"/>
      <c r="Q258" s="100"/>
      <c r="R258" s="100"/>
    </row>
    <row r="259" spans="1:18" x14ac:dyDescent="0.2">
      <c r="A259" s="98"/>
      <c r="B259" s="98"/>
      <c r="C259" s="98"/>
      <c r="D259" s="98"/>
      <c r="E259" s="102"/>
      <c r="F259" s="102"/>
      <c r="G259" s="102"/>
      <c r="H259" s="102"/>
      <c r="I259" s="100"/>
      <c r="J259" s="100"/>
      <c r="K259" s="100"/>
      <c r="L259" s="100"/>
      <c r="M259" s="100"/>
      <c r="N259" s="100"/>
      <c r="O259" s="100"/>
      <c r="P259" s="100"/>
      <c r="Q259" s="100"/>
      <c r="R259" s="100"/>
    </row>
    <row r="260" spans="1:18" x14ac:dyDescent="0.2">
      <c r="A260" s="98"/>
      <c r="B260" s="98"/>
      <c r="C260" s="98"/>
      <c r="D260" s="98"/>
      <c r="E260" s="102"/>
      <c r="F260" s="102"/>
      <c r="G260" s="102"/>
      <c r="H260" s="102"/>
      <c r="I260" s="100"/>
      <c r="J260" s="100"/>
      <c r="K260" s="100"/>
      <c r="L260" s="100"/>
      <c r="M260" s="100"/>
      <c r="N260" s="100"/>
      <c r="O260" s="100"/>
      <c r="P260" s="100"/>
      <c r="Q260" s="100"/>
      <c r="R260" s="100"/>
    </row>
    <row r="261" spans="1:18" x14ac:dyDescent="0.2">
      <c r="A261" s="98"/>
      <c r="B261" s="98"/>
      <c r="C261" s="98"/>
      <c r="D261" s="98"/>
      <c r="E261" s="102"/>
      <c r="F261" s="102"/>
      <c r="G261" s="102"/>
      <c r="H261" s="102"/>
      <c r="I261" s="100"/>
      <c r="J261" s="100"/>
      <c r="K261" s="100"/>
      <c r="L261" s="100"/>
      <c r="M261" s="100"/>
      <c r="N261" s="100"/>
      <c r="O261" s="100"/>
      <c r="P261" s="100"/>
      <c r="Q261" s="100"/>
      <c r="R261" s="100"/>
    </row>
    <row r="262" spans="1:18" x14ac:dyDescent="0.2">
      <c r="A262" s="98"/>
      <c r="B262" s="98"/>
      <c r="C262" s="98"/>
      <c r="D262" s="98"/>
      <c r="E262" s="102"/>
      <c r="F262" s="102"/>
      <c r="G262" s="102"/>
      <c r="H262" s="102"/>
      <c r="I262" s="100"/>
      <c r="J262" s="100"/>
      <c r="K262" s="100"/>
      <c r="L262" s="100"/>
      <c r="M262" s="100"/>
      <c r="N262" s="100"/>
      <c r="O262" s="100"/>
      <c r="P262" s="100"/>
      <c r="Q262" s="100"/>
      <c r="R262" s="100"/>
    </row>
    <row r="263" spans="1:18" x14ac:dyDescent="0.2">
      <c r="A263" s="98"/>
      <c r="B263" s="98"/>
      <c r="C263" s="98"/>
      <c r="D263" s="98"/>
      <c r="E263" s="102"/>
      <c r="F263" s="102"/>
      <c r="G263" s="102"/>
      <c r="H263" s="102"/>
      <c r="I263" s="100"/>
      <c r="J263" s="100"/>
      <c r="K263" s="100"/>
      <c r="L263" s="100"/>
      <c r="M263" s="100"/>
      <c r="N263" s="100"/>
      <c r="O263" s="100"/>
      <c r="P263" s="100"/>
      <c r="Q263" s="100"/>
      <c r="R263" s="100"/>
    </row>
    <row r="264" spans="1:18" x14ac:dyDescent="0.2">
      <c r="A264" s="98"/>
      <c r="B264" s="98"/>
      <c r="C264" s="98"/>
      <c r="D264" s="98"/>
      <c r="E264" s="102"/>
      <c r="F264" s="102"/>
      <c r="G264" s="102"/>
      <c r="H264" s="102"/>
      <c r="I264" s="100"/>
      <c r="J264" s="100"/>
      <c r="K264" s="100"/>
      <c r="L264" s="100"/>
      <c r="M264" s="100"/>
      <c r="N264" s="100"/>
      <c r="O264" s="100"/>
      <c r="P264" s="100"/>
      <c r="Q264" s="100"/>
      <c r="R264" s="100"/>
    </row>
    <row r="265" spans="1:18" x14ac:dyDescent="0.2">
      <c r="A265" s="98"/>
      <c r="B265" s="98"/>
      <c r="C265" s="98"/>
      <c r="D265" s="98"/>
      <c r="E265" s="102"/>
      <c r="F265" s="102"/>
      <c r="G265" s="102"/>
      <c r="H265" s="102"/>
      <c r="I265" s="100"/>
      <c r="J265" s="100"/>
      <c r="K265" s="100"/>
      <c r="L265" s="100"/>
      <c r="M265" s="100"/>
      <c r="N265" s="100"/>
      <c r="O265" s="100"/>
      <c r="P265" s="100"/>
      <c r="Q265" s="100"/>
      <c r="R265" s="100"/>
    </row>
    <row r="266" spans="1:18" x14ac:dyDescent="0.2">
      <c r="A266" s="98"/>
      <c r="B266" s="98"/>
      <c r="C266" s="98"/>
      <c r="D266" s="98"/>
      <c r="E266" s="102"/>
      <c r="F266" s="102"/>
      <c r="G266" s="102"/>
      <c r="H266" s="102"/>
      <c r="I266" s="100"/>
      <c r="J266" s="100"/>
      <c r="K266" s="100"/>
      <c r="L266" s="100"/>
      <c r="M266" s="100"/>
      <c r="N266" s="100"/>
      <c r="O266" s="100"/>
      <c r="P266" s="100"/>
      <c r="Q266" s="100"/>
      <c r="R266" s="100"/>
    </row>
    <row r="267" spans="1:18" x14ac:dyDescent="0.2">
      <c r="A267" s="98"/>
      <c r="B267" s="98"/>
      <c r="C267" s="98"/>
      <c r="D267" s="98"/>
      <c r="E267" s="102"/>
      <c r="F267" s="102"/>
      <c r="G267" s="102"/>
      <c r="H267" s="102"/>
      <c r="I267" s="100"/>
      <c r="J267" s="100"/>
      <c r="K267" s="100"/>
      <c r="L267" s="100"/>
      <c r="M267" s="100"/>
      <c r="N267" s="100"/>
      <c r="O267" s="100"/>
      <c r="P267" s="100"/>
      <c r="Q267" s="100"/>
      <c r="R267" s="100"/>
    </row>
    <row r="268" spans="1:18" x14ac:dyDescent="0.2">
      <c r="A268" s="98"/>
      <c r="B268" s="98"/>
      <c r="C268" s="98"/>
      <c r="D268" s="98"/>
      <c r="E268" s="102"/>
      <c r="F268" s="102"/>
      <c r="G268" s="102"/>
      <c r="H268" s="102"/>
      <c r="I268" s="100"/>
      <c r="J268" s="100"/>
      <c r="K268" s="100"/>
      <c r="L268" s="100"/>
      <c r="M268" s="100"/>
      <c r="N268" s="100"/>
      <c r="O268" s="100"/>
      <c r="P268" s="100"/>
      <c r="Q268" s="100"/>
      <c r="R268" s="100"/>
    </row>
    <row r="269" spans="1:18" x14ac:dyDescent="0.2">
      <c r="A269" s="98"/>
      <c r="B269" s="98"/>
      <c r="C269" s="98"/>
      <c r="D269" s="98"/>
      <c r="E269" s="102"/>
      <c r="F269" s="102"/>
      <c r="G269" s="102"/>
      <c r="H269" s="102"/>
      <c r="I269" s="100"/>
      <c r="J269" s="100"/>
      <c r="K269" s="100"/>
      <c r="L269" s="100"/>
      <c r="M269" s="100"/>
      <c r="N269" s="100"/>
      <c r="O269" s="100"/>
      <c r="P269" s="100"/>
      <c r="Q269" s="100"/>
      <c r="R269" s="100"/>
    </row>
    <row r="270" spans="1:18" x14ac:dyDescent="0.2">
      <c r="A270" s="98"/>
      <c r="B270" s="98"/>
      <c r="C270" s="98"/>
      <c r="D270" s="98"/>
      <c r="E270" s="102"/>
      <c r="F270" s="102"/>
      <c r="G270" s="102"/>
      <c r="H270" s="102"/>
      <c r="I270" s="100"/>
      <c r="J270" s="100"/>
      <c r="K270" s="100"/>
      <c r="L270" s="100"/>
      <c r="M270" s="100"/>
      <c r="N270" s="100"/>
      <c r="O270" s="100"/>
      <c r="P270" s="100"/>
      <c r="Q270" s="100"/>
      <c r="R270" s="100"/>
    </row>
    <row r="271" spans="1:18" x14ac:dyDescent="0.2">
      <c r="A271" s="98"/>
      <c r="B271" s="98"/>
      <c r="C271" s="98"/>
      <c r="D271" s="98"/>
      <c r="E271" s="102"/>
      <c r="F271" s="102"/>
      <c r="G271" s="102"/>
      <c r="H271" s="102"/>
      <c r="I271" s="100"/>
      <c r="J271" s="100"/>
      <c r="K271" s="100"/>
      <c r="L271" s="100"/>
      <c r="M271" s="100"/>
      <c r="N271" s="100"/>
      <c r="O271" s="100"/>
      <c r="P271" s="100"/>
      <c r="Q271" s="100"/>
      <c r="R271" s="100"/>
    </row>
    <row r="272" spans="1:18" x14ac:dyDescent="0.2">
      <c r="A272" s="98"/>
      <c r="B272" s="98"/>
      <c r="C272" s="98"/>
      <c r="D272" s="98"/>
      <c r="E272" s="102"/>
      <c r="F272" s="102"/>
      <c r="G272" s="102"/>
      <c r="H272" s="102"/>
      <c r="I272" s="100"/>
      <c r="J272" s="100"/>
      <c r="K272" s="100"/>
      <c r="L272" s="100"/>
      <c r="M272" s="100"/>
      <c r="N272" s="100"/>
      <c r="O272" s="100"/>
      <c r="P272" s="100"/>
      <c r="Q272" s="100"/>
      <c r="R272" s="100"/>
    </row>
    <row r="273" spans="1:18" x14ac:dyDescent="0.2">
      <c r="A273" s="98"/>
      <c r="B273" s="98"/>
      <c r="C273" s="98"/>
      <c r="D273" s="98"/>
      <c r="E273" s="102"/>
      <c r="F273" s="102"/>
      <c r="G273" s="102"/>
      <c r="H273" s="102"/>
      <c r="I273" s="100"/>
      <c r="J273" s="100"/>
      <c r="K273" s="100"/>
      <c r="L273" s="100"/>
      <c r="M273" s="100"/>
      <c r="N273" s="100"/>
      <c r="O273" s="100"/>
      <c r="P273" s="100"/>
      <c r="Q273" s="100"/>
      <c r="R273" s="100"/>
    </row>
    <row r="274" spans="1:18" x14ac:dyDescent="0.2">
      <c r="A274" s="98"/>
      <c r="B274" s="98"/>
      <c r="C274" s="98"/>
      <c r="D274" s="98"/>
      <c r="E274" s="102"/>
      <c r="F274" s="102"/>
      <c r="G274" s="102"/>
      <c r="H274" s="102"/>
      <c r="I274" s="100"/>
      <c r="J274" s="100"/>
      <c r="K274" s="100"/>
      <c r="L274" s="100"/>
      <c r="M274" s="100"/>
      <c r="N274" s="100"/>
      <c r="O274" s="100"/>
      <c r="P274" s="100"/>
      <c r="Q274" s="100"/>
      <c r="R274" s="100"/>
    </row>
    <row r="275" spans="1:18" x14ac:dyDescent="0.2">
      <c r="A275" s="98"/>
      <c r="B275" s="98"/>
      <c r="C275" s="98"/>
      <c r="D275" s="98"/>
      <c r="E275" s="102"/>
      <c r="F275" s="102"/>
      <c r="G275" s="102"/>
      <c r="H275" s="102"/>
      <c r="I275" s="100"/>
      <c r="J275" s="100"/>
      <c r="K275" s="100"/>
      <c r="L275" s="100"/>
      <c r="M275" s="100"/>
      <c r="N275" s="100"/>
      <c r="O275" s="100"/>
      <c r="P275" s="100"/>
      <c r="Q275" s="100"/>
      <c r="R275" s="100"/>
    </row>
    <row r="276" spans="1:18" x14ac:dyDescent="0.2">
      <c r="A276" s="98"/>
      <c r="B276" s="98"/>
      <c r="C276" s="98"/>
      <c r="D276" s="98"/>
      <c r="E276" s="102"/>
      <c r="F276" s="102"/>
      <c r="G276" s="102"/>
      <c r="H276" s="102"/>
      <c r="I276" s="100"/>
      <c r="J276" s="100"/>
      <c r="K276" s="100"/>
      <c r="L276" s="100"/>
      <c r="M276" s="100"/>
      <c r="N276" s="100"/>
      <c r="O276" s="100"/>
      <c r="P276" s="100"/>
      <c r="Q276" s="100"/>
      <c r="R276" s="100"/>
    </row>
    <row r="277" spans="1:18" x14ac:dyDescent="0.2">
      <c r="A277" s="98"/>
      <c r="B277" s="98"/>
      <c r="C277" s="98"/>
      <c r="D277" s="98"/>
      <c r="E277" s="102"/>
      <c r="F277" s="102"/>
      <c r="G277" s="102"/>
      <c r="H277" s="102"/>
      <c r="I277" s="100"/>
      <c r="J277" s="100"/>
      <c r="K277" s="100"/>
      <c r="L277" s="100"/>
      <c r="M277" s="100"/>
      <c r="N277" s="100"/>
      <c r="O277" s="100"/>
      <c r="P277" s="100"/>
      <c r="Q277" s="100"/>
      <c r="R277" s="100"/>
    </row>
    <row r="278" spans="1:18" x14ac:dyDescent="0.2">
      <c r="A278" s="98"/>
      <c r="B278" s="98"/>
      <c r="C278" s="98"/>
      <c r="D278" s="98"/>
      <c r="E278" s="102"/>
      <c r="F278" s="102"/>
      <c r="G278" s="102"/>
      <c r="H278" s="102"/>
      <c r="I278" s="100"/>
      <c r="J278" s="100"/>
      <c r="K278" s="100"/>
      <c r="L278" s="100"/>
      <c r="M278" s="100"/>
      <c r="N278" s="100"/>
      <c r="O278" s="100"/>
      <c r="P278" s="100"/>
      <c r="Q278" s="100"/>
      <c r="R278" s="100"/>
    </row>
    <row r="279" spans="1:18" x14ac:dyDescent="0.2">
      <c r="A279" s="98"/>
      <c r="B279" s="98"/>
      <c r="C279" s="98"/>
      <c r="D279" s="98"/>
      <c r="E279" s="102"/>
      <c r="F279" s="102"/>
      <c r="G279" s="102"/>
      <c r="H279" s="102"/>
      <c r="I279" s="100"/>
      <c r="J279" s="100"/>
      <c r="K279" s="100"/>
      <c r="L279" s="100"/>
      <c r="M279" s="100"/>
      <c r="N279" s="100"/>
      <c r="O279" s="100"/>
      <c r="P279" s="100"/>
      <c r="Q279" s="100"/>
      <c r="R279" s="100"/>
    </row>
    <row r="280" spans="1:18" x14ac:dyDescent="0.2">
      <c r="A280" s="98"/>
      <c r="B280" s="98"/>
      <c r="C280" s="98"/>
      <c r="D280" s="98"/>
      <c r="E280" s="102"/>
      <c r="F280" s="102"/>
      <c r="G280" s="102"/>
      <c r="H280" s="102"/>
      <c r="I280" s="100"/>
      <c r="J280" s="100"/>
      <c r="K280" s="100"/>
      <c r="L280" s="100"/>
      <c r="M280" s="100"/>
      <c r="N280" s="100"/>
      <c r="O280" s="100"/>
      <c r="P280" s="100"/>
      <c r="Q280" s="100"/>
      <c r="R280" s="100"/>
    </row>
    <row r="281" spans="1:18" x14ac:dyDescent="0.2">
      <c r="A281" s="98"/>
      <c r="B281" s="98"/>
      <c r="C281" s="98"/>
      <c r="D281" s="98"/>
      <c r="E281" s="102"/>
      <c r="F281" s="102"/>
      <c r="G281" s="102"/>
      <c r="H281" s="102"/>
      <c r="I281" s="100"/>
      <c r="J281" s="100"/>
      <c r="K281" s="100"/>
      <c r="L281" s="100"/>
      <c r="M281" s="100"/>
      <c r="N281" s="100"/>
      <c r="O281" s="100"/>
      <c r="P281" s="100"/>
      <c r="Q281" s="100"/>
      <c r="R281" s="100"/>
    </row>
    <row r="282" spans="1:18" x14ac:dyDescent="0.2">
      <c r="A282" s="98"/>
      <c r="B282" s="98"/>
      <c r="C282" s="98"/>
      <c r="D282" s="98"/>
      <c r="E282" s="102"/>
      <c r="F282" s="102"/>
      <c r="G282" s="102"/>
      <c r="H282" s="102"/>
      <c r="I282" s="100"/>
      <c r="J282" s="100"/>
      <c r="K282" s="100"/>
      <c r="L282" s="100"/>
      <c r="M282" s="100"/>
      <c r="N282" s="100"/>
      <c r="O282" s="100"/>
      <c r="P282" s="100"/>
      <c r="Q282" s="100"/>
      <c r="R282" s="100"/>
    </row>
    <row r="283" spans="1:18" x14ac:dyDescent="0.2">
      <c r="A283" s="98"/>
      <c r="B283" s="98"/>
      <c r="C283" s="98"/>
      <c r="D283" s="98"/>
      <c r="E283" s="102"/>
      <c r="F283" s="102"/>
      <c r="G283" s="102"/>
      <c r="H283" s="102"/>
      <c r="I283" s="100"/>
      <c r="J283" s="100"/>
      <c r="K283" s="100"/>
      <c r="L283" s="100"/>
      <c r="M283" s="100"/>
      <c r="N283" s="100"/>
      <c r="O283" s="100"/>
      <c r="P283" s="100"/>
      <c r="Q283" s="100"/>
      <c r="R283" s="100"/>
    </row>
    <row r="284" spans="1:18" x14ac:dyDescent="0.2">
      <c r="A284" s="98"/>
      <c r="B284" s="98"/>
      <c r="C284" s="98"/>
      <c r="D284" s="98"/>
      <c r="E284" s="102"/>
      <c r="F284" s="102"/>
      <c r="G284" s="102"/>
      <c r="H284" s="102"/>
      <c r="I284" s="100"/>
      <c r="J284" s="100"/>
      <c r="K284" s="100"/>
      <c r="L284" s="100"/>
      <c r="M284" s="100"/>
      <c r="N284" s="100"/>
      <c r="O284" s="100"/>
      <c r="P284" s="100"/>
      <c r="Q284" s="100"/>
      <c r="R284" s="100"/>
    </row>
    <row r="285" spans="1:18" x14ac:dyDescent="0.2">
      <c r="A285" s="98"/>
      <c r="B285" s="98"/>
      <c r="C285" s="98"/>
      <c r="D285" s="98"/>
      <c r="E285" s="102"/>
      <c r="F285" s="102"/>
      <c r="G285" s="102"/>
      <c r="H285" s="102"/>
      <c r="I285" s="100"/>
      <c r="J285" s="100"/>
      <c r="K285" s="100"/>
      <c r="L285" s="100"/>
      <c r="M285" s="100"/>
      <c r="N285" s="100"/>
      <c r="O285" s="100"/>
      <c r="P285" s="100"/>
      <c r="Q285" s="100"/>
      <c r="R285" s="100"/>
    </row>
    <row r="286" spans="1:18" x14ac:dyDescent="0.2">
      <c r="A286" s="98"/>
      <c r="B286" s="98"/>
      <c r="C286" s="98"/>
      <c r="D286" s="98"/>
      <c r="E286" s="102"/>
      <c r="F286" s="102"/>
      <c r="G286" s="102"/>
      <c r="H286" s="102"/>
      <c r="I286" s="100"/>
      <c r="J286" s="100"/>
      <c r="K286" s="100"/>
      <c r="L286" s="100"/>
      <c r="M286" s="100"/>
      <c r="N286" s="100"/>
      <c r="O286" s="100"/>
      <c r="P286" s="100"/>
      <c r="Q286" s="100"/>
      <c r="R286" s="100"/>
    </row>
    <row r="287" spans="1:18" x14ac:dyDescent="0.2">
      <c r="A287" s="98"/>
      <c r="B287" s="98"/>
      <c r="C287" s="98"/>
      <c r="D287" s="98"/>
      <c r="E287" s="102"/>
      <c r="F287" s="102"/>
      <c r="G287" s="102"/>
      <c r="H287" s="102"/>
      <c r="I287" s="100"/>
      <c r="J287" s="100"/>
      <c r="K287" s="100"/>
      <c r="L287" s="100"/>
      <c r="M287" s="100"/>
      <c r="N287" s="100"/>
      <c r="O287" s="100"/>
      <c r="P287" s="100"/>
      <c r="Q287" s="100"/>
      <c r="R287" s="100"/>
    </row>
    <row r="288" spans="1:18" x14ac:dyDescent="0.2">
      <c r="A288" s="98"/>
      <c r="B288" s="98"/>
      <c r="C288" s="98"/>
      <c r="D288" s="98"/>
      <c r="E288" s="102"/>
      <c r="F288" s="102"/>
      <c r="G288" s="102"/>
      <c r="H288" s="102"/>
      <c r="I288" s="100"/>
      <c r="J288" s="100"/>
      <c r="K288" s="100"/>
      <c r="L288" s="100"/>
      <c r="M288" s="100"/>
      <c r="N288" s="100"/>
      <c r="O288" s="100"/>
      <c r="P288" s="100"/>
      <c r="Q288" s="100"/>
      <c r="R288" s="100"/>
    </row>
    <row r="289" spans="1:18" x14ac:dyDescent="0.2">
      <c r="A289" s="98"/>
      <c r="B289" s="98"/>
      <c r="C289" s="98"/>
      <c r="D289" s="98"/>
      <c r="E289" s="102"/>
      <c r="F289" s="102"/>
      <c r="G289" s="102"/>
      <c r="H289" s="102"/>
      <c r="I289" s="100"/>
      <c r="J289" s="100"/>
      <c r="K289" s="100"/>
      <c r="L289" s="100"/>
      <c r="M289" s="100"/>
      <c r="N289" s="100"/>
      <c r="O289" s="100"/>
      <c r="P289" s="100"/>
      <c r="Q289" s="100"/>
      <c r="R289" s="100"/>
    </row>
    <row r="290" spans="1:18" x14ac:dyDescent="0.2">
      <c r="A290" s="98"/>
      <c r="B290" s="98"/>
      <c r="C290" s="98"/>
      <c r="D290" s="98"/>
      <c r="E290" s="102"/>
      <c r="F290" s="102"/>
      <c r="G290" s="102"/>
      <c r="H290" s="102"/>
      <c r="I290" s="100"/>
      <c r="J290" s="100"/>
      <c r="K290" s="100"/>
      <c r="L290" s="100"/>
      <c r="M290" s="100"/>
      <c r="N290" s="100"/>
      <c r="O290" s="100"/>
      <c r="P290" s="100"/>
      <c r="Q290" s="100"/>
      <c r="R290" s="100"/>
    </row>
    <row r="291" spans="1:18" x14ac:dyDescent="0.2">
      <c r="A291" s="98"/>
      <c r="B291" s="98"/>
      <c r="C291" s="98"/>
      <c r="D291" s="98"/>
      <c r="E291" s="102"/>
      <c r="F291" s="102"/>
      <c r="G291" s="102"/>
      <c r="H291" s="102"/>
      <c r="I291" s="100"/>
      <c r="J291" s="100"/>
      <c r="K291" s="100"/>
      <c r="L291" s="100"/>
      <c r="M291" s="100"/>
      <c r="N291" s="100"/>
      <c r="O291" s="100"/>
      <c r="P291" s="100"/>
      <c r="Q291" s="100"/>
      <c r="R291" s="100"/>
    </row>
    <row r="292" spans="1:18" x14ac:dyDescent="0.2">
      <c r="A292" s="98"/>
      <c r="B292" s="98"/>
      <c r="C292" s="98"/>
      <c r="D292" s="98"/>
      <c r="E292" s="102"/>
      <c r="F292" s="102"/>
      <c r="G292" s="102"/>
      <c r="H292" s="102"/>
      <c r="I292" s="100"/>
      <c r="J292" s="100"/>
      <c r="K292" s="100"/>
      <c r="L292" s="100"/>
      <c r="M292" s="100"/>
      <c r="N292" s="100"/>
      <c r="O292" s="100"/>
      <c r="P292" s="100"/>
      <c r="Q292" s="100"/>
      <c r="R292" s="100"/>
    </row>
    <row r="293" spans="1:18" x14ac:dyDescent="0.2">
      <c r="A293" s="98"/>
      <c r="B293" s="98"/>
      <c r="C293" s="98"/>
      <c r="D293" s="98"/>
      <c r="E293" s="102"/>
      <c r="F293" s="102"/>
      <c r="G293" s="102"/>
      <c r="H293" s="102"/>
      <c r="I293" s="100"/>
      <c r="J293" s="100"/>
      <c r="K293" s="100"/>
      <c r="L293" s="100"/>
      <c r="M293" s="100"/>
      <c r="N293" s="100"/>
      <c r="O293" s="100"/>
      <c r="P293" s="100"/>
      <c r="Q293" s="100"/>
      <c r="R293" s="100"/>
    </row>
    <row r="294" spans="1:18" x14ac:dyDescent="0.2">
      <c r="A294" s="98"/>
      <c r="B294" s="98"/>
      <c r="C294" s="98"/>
      <c r="D294" s="98"/>
      <c r="E294" s="102"/>
      <c r="F294" s="102"/>
      <c r="G294" s="102"/>
      <c r="H294" s="102"/>
      <c r="I294" s="100"/>
      <c r="J294" s="100"/>
      <c r="K294" s="100"/>
      <c r="L294" s="100"/>
      <c r="M294" s="100"/>
      <c r="N294" s="100"/>
      <c r="O294" s="100"/>
      <c r="P294" s="100"/>
      <c r="Q294" s="100"/>
      <c r="R294" s="100"/>
    </row>
    <row r="295" spans="1:18" x14ac:dyDescent="0.2">
      <c r="A295" s="98"/>
      <c r="B295" s="98"/>
      <c r="C295" s="98"/>
      <c r="D295" s="98"/>
      <c r="E295" s="102"/>
      <c r="F295" s="102"/>
      <c r="G295" s="102"/>
      <c r="H295" s="102"/>
      <c r="I295" s="100"/>
      <c r="J295" s="100"/>
      <c r="K295" s="100"/>
      <c r="L295" s="100"/>
      <c r="M295" s="100"/>
      <c r="N295" s="100"/>
      <c r="O295" s="100"/>
      <c r="P295" s="100"/>
      <c r="Q295" s="100"/>
      <c r="R295" s="100"/>
    </row>
    <row r="296" spans="1:18" x14ac:dyDescent="0.2">
      <c r="A296" s="98"/>
      <c r="B296" s="98"/>
      <c r="C296" s="98"/>
      <c r="D296" s="98"/>
      <c r="E296" s="102"/>
      <c r="F296" s="102"/>
      <c r="G296" s="102"/>
      <c r="H296" s="102"/>
      <c r="I296" s="100"/>
      <c r="J296" s="100"/>
      <c r="K296" s="100"/>
      <c r="L296" s="100"/>
      <c r="M296" s="100"/>
      <c r="N296" s="100"/>
      <c r="O296" s="100"/>
      <c r="P296" s="100"/>
      <c r="Q296" s="100"/>
      <c r="R296" s="100"/>
    </row>
    <row r="297" spans="1:18" x14ac:dyDescent="0.2">
      <c r="A297" s="98"/>
      <c r="B297" s="98"/>
      <c r="C297" s="98"/>
      <c r="D297" s="98"/>
      <c r="E297" s="102"/>
      <c r="F297" s="102"/>
      <c r="G297" s="102"/>
      <c r="H297" s="102"/>
      <c r="I297" s="100"/>
      <c r="J297" s="100"/>
      <c r="K297" s="100"/>
      <c r="L297" s="100"/>
      <c r="M297" s="100"/>
      <c r="N297" s="100"/>
      <c r="O297" s="100"/>
      <c r="P297" s="100"/>
      <c r="Q297" s="100"/>
      <c r="R297" s="100"/>
    </row>
    <row r="298" spans="1:18" x14ac:dyDescent="0.2">
      <c r="A298" s="98"/>
      <c r="B298" s="98"/>
      <c r="C298" s="98"/>
      <c r="D298" s="98"/>
      <c r="E298" s="102"/>
      <c r="F298" s="102"/>
      <c r="G298" s="102"/>
      <c r="H298" s="102"/>
      <c r="I298" s="100"/>
      <c r="J298" s="100"/>
      <c r="K298" s="100"/>
      <c r="L298" s="100"/>
      <c r="M298" s="100"/>
      <c r="N298" s="100"/>
      <c r="O298" s="100"/>
      <c r="P298" s="100"/>
      <c r="Q298" s="100"/>
      <c r="R298" s="100"/>
    </row>
    <row r="299" spans="1:18" x14ac:dyDescent="0.2">
      <c r="A299" s="98"/>
      <c r="B299" s="98"/>
      <c r="C299" s="98"/>
      <c r="D299" s="98"/>
      <c r="E299" s="102"/>
      <c r="F299" s="102"/>
      <c r="G299" s="102"/>
      <c r="H299" s="102"/>
      <c r="I299" s="100"/>
      <c r="J299" s="100"/>
      <c r="K299" s="100"/>
      <c r="L299" s="100"/>
      <c r="M299" s="100"/>
      <c r="N299" s="100"/>
      <c r="O299" s="100"/>
      <c r="P299" s="100"/>
      <c r="Q299" s="100"/>
      <c r="R299" s="100"/>
    </row>
    <row r="300" spans="1:18" x14ac:dyDescent="0.2">
      <c r="A300" s="98"/>
      <c r="B300" s="98"/>
      <c r="C300" s="98"/>
      <c r="D300" s="98"/>
      <c r="E300" s="102"/>
      <c r="F300" s="102"/>
      <c r="G300" s="102"/>
      <c r="H300" s="102"/>
      <c r="I300" s="100"/>
      <c r="J300" s="100"/>
      <c r="K300" s="100"/>
      <c r="L300" s="100"/>
      <c r="M300" s="100"/>
      <c r="N300" s="100"/>
      <c r="O300" s="100"/>
      <c r="P300" s="100"/>
      <c r="Q300" s="100"/>
      <c r="R300" s="100"/>
    </row>
    <row r="301" spans="1:18" x14ac:dyDescent="0.2">
      <c r="A301" s="98"/>
      <c r="B301" s="98"/>
      <c r="C301" s="98"/>
      <c r="D301" s="98"/>
      <c r="E301" s="102"/>
      <c r="F301" s="102"/>
      <c r="G301" s="102"/>
      <c r="H301" s="102"/>
      <c r="I301" s="100"/>
      <c r="J301" s="100"/>
      <c r="K301" s="100"/>
      <c r="L301" s="100"/>
      <c r="M301" s="100"/>
      <c r="N301" s="100"/>
      <c r="O301" s="100"/>
      <c r="P301" s="100"/>
      <c r="Q301" s="100"/>
      <c r="R301" s="100"/>
    </row>
    <row r="302" spans="1:18" x14ac:dyDescent="0.2">
      <c r="A302" s="98"/>
      <c r="B302" s="98"/>
      <c r="C302" s="98"/>
      <c r="D302" s="98"/>
      <c r="E302" s="102"/>
      <c r="F302" s="102"/>
      <c r="G302" s="102"/>
      <c r="H302" s="102"/>
      <c r="I302" s="100"/>
      <c r="J302" s="100"/>
      <c r="K302" s="100"/>
      <c r="L302" s="100"/>
      <c r="M302" s="100"/>
      <c r="N302" s="100"/>
      <c r="O302" s="100"/>
      <c r="P302" s="100"/>
      <c r="Q302" s="100"/>
      <c r="R302" s="100"/>
    </row>
    <row r="303" spans="1:18" x14ac:dyDescent="0.2">
      <c r="A303" s="98"/>
      <c r="B303" s="98"/>
      <c r="C303" s="98"/>
      <c r="D303" s="98"/>
      <c r="E303" s="102"/>
      <c r="F303" s="102"/>
      <c r="G303" s="102"/>
      <c r="H303" s="102"/>
      <c r="I303" s="100"/>
      <c r="J303" s="100"/>
      <c r="K303" s="100"/>
      <c r="L303" s="100"/>
      <c r="M303" s="100"/>
      <c r="N303" s="100"/>
      <c r="O303" s="100"/>
      <c r="P303" s="100"/>
      <c r="Q303" s="100"/>
      <c r="R303" s="100"/>
    </row>
    <row r="304" spans="1:18" x14ac:dyDescent="0.2">
      <c r="A304" s="98"/>
      <c r="B304" s="98"/>
      <c r="C304" s="98"/>
      <c r="D304" s="98"/>
      <c r="E304" s="102"/>
      <c r="F304" s="102"/>
      <c r="G304" s="102"/>
      <c r="H304" s="102"/>
      <c r="I304" s="100"/>
      <c r="J304" s="100"/>
      <c r="K304" s="100"/>
      <c r="L304" s="100"/>
      <c r="M304" s="100"/>
      <c r="N304" s="100"/>
      <c r="O304" s="100"/>
      <c r="P304" s="100"/>
      <c r="Q304" s="100"/>
      <c r="R304" s="100"/>
    </row>
    <row r="305" spans="1:18" x14ac:dyDescent="0.2">
      <c r="A305" s="98"/>
      <c r="B305" s="98"/>
      <c r="C305" s="98"/>
      <c r="D305" s="98"/>
      <c r="E305" s="102"/>
      <c r="F305" s="102"/>
      <c r="G305" s="102"/>
      <c r="H305" s="102"/>
      <c r="I305" s="100"/>
      <c r="J305" s="100"/>
      <c r="K305" s="100"/>
      <c r="L305" s="100"/>
      <c r="M305" s="100"/>
      <c r="N305" s="100"/>
      <c r="O305" s="100"/>
      <c r="P305" s="100"/>
      <c r="Q305" s="100"/>
      <c r="R305" s="100"/>
    </row>
    <row r="306" spans="1:18" x14ac:dyDescent="0.2">
      <c r="A306" s="98"/>
      <c r="B306" s="98"/>
      <c r="C306" s="98"/>
      <c r="D306" s="98"/>
      <c r="E306" s="102"/>
      <c r="F306" s="102"/>
      <c r="G306" s="102"/>
      <c r="H306" s="102"/>
      <c r="I306" s="100"/>
      <c r="J306" s="100"/>
      <c r="K306" s="100"/>
      <c r="L306" s="100"/>
      <c r="M306" s="100"/>
      <c r="N306" s="100"/>
      <c r="O306" s="100"/>
      <c r="P306" s="100"/>
      <c r="Q306" s="100"/>
      <c r="R306" s="100"/>
    </row>
    <row r="307" spans="1:18" x14ac:dyDescent="0.2">
      <c r="A307" s="98"/>
      <c r="B307" s="98"/>
      <c r="C307" s="98"/>
      <c r="D307" s="98"/>
      <c r="E307" s="102"/>
      <c r="F307" s="102"/>
      <c r="G307" s="102"/>
      <c r="H307" s="102"/>
      <c r="I307" s="100"/>
      <c r="J307" s="100"/>
      <c r="K307" s="100"/>
      <c r="L307" s="100"/>
      <c r="M307" s="100"/>
      <c r="N307" s="100"/>
      <c r="O307" s="100"/>
      <c r="P307" s="100"/>
      <c r="Q307" s="100"/>
      <c r="R307" s="100"/>
    </row>
    <row r="308" spans="1:18" x14ac:dyDescent="0.2">
      <c r="A308" s="98"/>
      <c r="B308" s="98"/>
      <c r="C308" s="98"/>
      <c r="D308" s="98"/>
      <c r="E308" s="102"/>
      <c r="F308" s="102"/>
      <c r="G308" s="102"/>
      <c r="H308" s="102"/>
      <c r="I308" s="100"/>
      <c r="J308" s="100"/>
      <c r="K308" s="100"/>
      <c r="L308" s="100"/>
      <c r="M308" s="100"/>
      <c r="N308" s="100"/>
      <c r="O308" s="100"/>
      <c r="P308" s="100"/>
      <c r="Q308" s="100"/>
      <c r="R308" s="100"/>
    </row>
    <row r="309" spans="1:18" x14ac:dyDescent="0.2">
      <c r="A309" s="98"/>
      <c r="B309" s="98"/>
      <c r="C309" s="98"/>
      <c r="D309" s="98"/>
      <c r="E309" s="102"/>
      <c r="F309" s="102"/>
      <c r="G309" s="102"/>
      <c r="H309" s="102"/>
      <c r="I309" s="100"/>
      <c r="J309" s="100"/>
      <c r="K309" s="100"/>
      <c r="L309" s="100"/>
      <c r="M309" s="100"/>
      <c r="N309" s="100"/>
      <c r="O309" s="100"/>
      <c r="P309" s="100"/>
      <c r="Q309" s="100"/>
      <c r="R309" s="100"/>
    </row>
    <row r="310" spans="1:18" x14ac:dyDescent="0.2">
      <c r="A310" s="98"/>
      <c r="B310" s="98"/>
      <c r="C310" s="98"/>
      <c r="D310" s="98"/>
      <c r="E310" s="102"/>
      <c r="F310" s="102"/>
      <c r="G310" s="102"/>
      <c r="H310" s="102"/>
      <c r="I310" s="100"/>
      <c r="J310" s="100"/>
      <c r="K310" s="100"/>
      <c r="L310" s="100"/>
      <c r="M310" s="100"/>
      <c r="N310" s="100"/>
      <c r="O310" s="100"/>
      <c r="P310" s="100"/>
      <c r="Q310" s="100"/>
      <c r="R310" s="100"/>
    </row>
    <row r="311" spans="1:18" x14ac:dyDescent="0.2">
      <c r="A311" s="98"/>
      <c r="B311" s="98"/>
      <c r="C311" s="98"/>
      <c r="D311" s="98"/>
      <c r="E311" s="102"/>
      <c r="F311" s="102"/>
      <c r="G311" s="102"/>
      <c r="H311" s="102"/>
      <c r="I311" s="100"/>
      <c r="J311" s="100"/>
      <c r="K311" s="100"/>
      <c r="L311" s="100"/>
      <c r="M311" s="100"/>
      <c r="N311" s="100"/>
      <c r="O311" s="100"/>
      <c r="P311" s="100"/>
      <c r="Q311" s="100"/>
      <c r="R311" s="100"/>
    </row>
    <row r="312" spans="1:18" x14ac:dyDescent="0.2">
      <c r="A312" s="98"/>
      <c r="B312" s="98"/>
      <c r="C312" s="98"/>
      <c r="D312" s="98"/>
      <c r="E312" s="102"/>
      <c r="F312" s="102"/>
      <c r="G312" s="102"/>
      <c r="H312" s="102"/>
      <c r="I312" s="100"/>
      <c r="J312" s="100"/>
      <c r="K312" s="100"/>
      <c r="L312" s="100"/>
      <c r="M312" s="100"/>
      <c r="N312" s="100"/>
      <c r="O312" s="100"/>
      <c r="P312" s="100"/>
      <c r="Q312" s="100"/>
      <c r="R312" s="100"/>
    </row>
    <row r="313" spans="1:18" x14ac:dyDescent="0.2">
      <c r="A313" s="98"/>
      <c r="B313" s="98"/>
      <c r="C313" s="98"/>
      <c r="D313" s="98"/>
      <c r="E313" s="102"/>
      <c r="F313" s="102"/>
      <c r="G313" s="102"/>
      <c r="H313" s="102"/>
      <c r="I313" s="100"/>
      <c r="J313" s="100"/>
      <c r="K313" s="100"/>
      <c r="L313" s="100"/>
      <c r="M313" s="100"/>
      <c r="N313" s="100"/>
      <c r="O313" s="100"/>
      <c r="P313" s="100"/>
      <c r="Q313" s="100"/>
      <c r="R313" s="100"/>
    </row>
    <row r="314" spans="1:18" x14ac:dyDescent="0.2">
      <c r="A314" s="98"/>
      <c r="B314" s="98"/>
      <c r="C314" s="98"/>
      <c r="D314" s="98"/>
      <c r="E314" s="102"/>
      <c r="F314" s="102"/>
      <c r="G314" s="102"/>
      <c r="H314" s="102"/>
      <c r="I314" s="100"/>
      <c r="J314" s="100"/>
      <c r="K314" s="100"/>
      <c r="L314" s="100"/>
      <c r="M314" s="100"/>
      <c r="N314" s="100"/>
      <c r="O314" s="100"/>
      <c r="P314" s="100"/>
      <c r="Q314" s="100"/>
      <c r="R314" s="100"/>
    </row>
    <row r="315" spans="1:18" x14ac:dyDescent="0.2">
      <c r="A315" s="98"/>
      <c r="B315" s="98"/>
      <c r="C315" s="98"/>
      <c r="D315" s="98"/>
      <c r="E315" s="102"/>
      <c r="F315" s="102"/>
      <c r="G315" s="102"/>
      <c r="H315" s="102"/>
      <c r="I315" s="100"/>
      <c r="J315" s="100"/>
      <c r="K315" s="100"/>
      <c r="L315" s="100"/>
      <c r="M315" s="100"/>
      <c r="N315" s="100"/>
      <c r="O315" s="100"/>
      <c r="P315" s="100"/>
      <c r="Q315" s="100"/>
      <c r="R315" s="100"/>
    </row>
    <row r="316" spans="1:18" x14ac:dyDescent="0.2">
      <c r="A316" s="98"/>
      <c r="B316" s="98"/>
      <c r="C316" s="98"/>
      <c r="D316" s="98"/>
      <c r="E316" s="102"/>
      <c r="F316" s="102"/>
      <c r="G316" s="102"/>
      <c r="H316" s="102"/>
      <c r="I316" s="100"/>
      <c r="J316" s="100"/>
      <c r="K316" s="100"/>
      <c r="L316" s="100"/>
      <c r="M316" s="100"/>
      <c r="N316" s="100"/>
      <c r="O316" s="100"/>
      <c r="P316" s="100"/>
      <c r="Q316" s="100"/>
      <c r="R316" s="100"/>
    </row>
    <row r="317" spans="1:18" x14ac:dyDescent="0.2">
      <c r="A317" s="98"/>
      <c r="B317" s="98"/>
      <c r="C317" s="98"/>
      <c r="D317" s="98"/>
      <c r="E317" s="102"/>
      <c r="F317" s="102"/>
      <c r="G317" s="102"/>
      <c r="H317" s="102"/>
      <c r="I317" s="100"/>
      <c r="J317" s="100"/>
      <c r="K317" s="100"/>
      <c r="L317" s="100"/>
      <c r="M317" s="100"/>
      <c r="N317" s="100"/>
      <c r="O317" s="100"/>
      <c r="P317" s="100"/>
      <c r="Q317" s="100"/>
      <c r="R317" s="100"/>
    </row>
    <row r="318" spans="1:18" x14ac:dyDescent="0.2">
      <c r="A318" s="98"/>
      <c r="B318" s="98"/>
      <c r="C318" s="98"/>
      <c r="D318" s="98"/>
      <c r="E318" s="102"/>
      <c r="F318" s="102"/>
      <c r="G318" s="102"/>
      <c r="H318" s="102"/>
      <c r="I318" s="100"/>
      <c r="J318" s="100"/>
      <c r="K318" s="100"/>
      <c r="L318" s="100"/>
      <c r="M318" s="100"/>
      <c r="N318" s="100"/>
      <c r="O318" s="100"/>
      <c r="P318" s="100"/>
      <c r="Q318" s="100"/>
      <c r="R318" s="100"/>
    </row>
    <row r="319" spans="1:18" x14ac:dyDescent="0.2">
      <c r="A319" s="98"/>
      <c r="B319" s="98"/>
      <c r="C319" s="98"/>
      <c r="D319" s="98"/>
      <c r="E319" s="102"/>
      <c r="F319" s="102"/>
      <c r="G319" s="102"/>
      <c r="H319" s="102"/>
      <c r="I319" s="100"/>
      <c r="J319" s="100"/>
      <c r="K319" s="100"/>
      <c r="L319" s="100"/>
      <c r="M319" s="100"/>
      <c r="N319" s="100"/>
      <c r="O319" s="100"/>
      <c r="P319" s="100"/>
      <c r="Q319" s="100"/>
      <c r="R319" s="100"/>
    </row>
    <row r="320" spans="1:18" x14ac:dyDescent="0.2">
      <c r="A320" s="98"/>
      <c r="B320" s="98"/>
      <c r="C320" s="98"/>
      <c r="D320" s="98"/>
      <c r="E320" s="102"/>
      <c r="F320" s="102"/>
      <c r="G320" s="102"/>
      <c r="H320" s="102"/>
      <c r="I320" s="100"/>
      <c r="J320" s="100"/>
      <c r="K320" s="100"/>
      <c r="L320" s="100"/>
      <c r="M320" s="100"/>
      <c r="N320" s="100"/>
      <c r="O320" s="100"/>
      <c r="P320" s="100"/>
      <c r="Q320" s="100"/>
      <c r="R320" s="100"/>
    </row>
    <row r="321" spans="1:18" x14ac:dyDescent="0.2">
      <c r="A321" s="98"/>
      <c r="B321" s="98"/>
      <c r="C321" s="98"/>
      <c r="D321" s="98"/>
      <c r="E321" s="102"/>
      <c r="F321" s="102"/>
      <c r="G321" s="102"/>
      <c r="H321" s="102"/>
      <c r="I321" s="100"/>
      <c r="J321" s="100"/>
      <c r="K321" s="100"/>
      <c r="L321" s="100"/>
      <c r="M321" s="100"/>
      <c r="N321" s="100"/>
      <c r="O321" s="100"/>
      <c r="P321" s="100"/>
      <c r="Q321" s="100"/>
      <c r="R321" s="100"/>
    </row>
    <row r="322" spans="1:18" x14ac:dyDescent="0.2">
      <c r="A322" s="98"/>
      <c r="B322" s="98"/>
      <c r="C322" s="98"/>
      <c r="D322" s="98"/>
      <c r="E322" s="102"/>
      <c r="F322" s="102"/>
      <c r="G322" s="102"/>
      <c r="H322" s="102"/>
      <c r="I322" s="100"/>
      <c r="J322" s="100"/>
      <c r="K322" s="100"/>
      <c r="L322" s="100"/>
      <c r="M322" s="100"/>
      <c r="N322" s="100"/>
      <c r="O322" s="100"/>
      <c r="P322" s="100"/>
      <c r="Q322" s="100"/>
      <c r="R322" s="100"/>
    </row>
    <row r="323" spans="1:18" x14ac:dyDescent="0.2">
      <c r="A323" s="98"/>
      <c r="B323" s="98"/>
      <c r="C323" s="98"/>
      <c r="D323" s="98"/>
      <c r="E323" s="102"/>
      <c r="F323" s="102"/>
      <c r="G323" s="102"/>
      <c r="H323" s="102"/>
      <c r="I323" s="100"/>
      <c r="J323" s="100"/>
      <c r="K323" s="100"/>
      <c r="L323" s="100"/>
      <c r="M323" s="100"/>
      <c r="N323" s="100"/>
      <c r="O323" s="100"/>
      <c r="P323" s="100"/>
      <c r="Q323" s="100"/>
      <c r="R323" s="100"/>
    </row>
    <row r="324" spans="1:18" x14ac:dyDescent="0.2">
      <c r="A324" s="98"/>
      <c r="B324" s="98"/>
      <c r="C324" s="98"/>
      <c r="D324" s="98"/>
      <c r="E324" s="102"/>
      <c r="F324" s="102"/>
      <c r="G324" s="102"/>
      <c r="H324" s="102"/>
      <c r="I324" s="100"/>
      <c r="J324" s="100"/>
      <c r="K324" s="100"/>
      <c r="L324" s="100"/>
      <c r="M324" s="100"/>
      <c r="N324" s="100"/>
      <c r="O324" s="100"/>
      <c r="P324" s="100"/>
      <c r="Q324" s="100"/>
      <c r="R324" s="100"/>
    </row>
    <row r="325" spans="1:18" x14ac:dyDescent="0.2">
      <c r="A325" s="98"/>
      <c r="B325" s="98"/>
      <c r="C325" s="98"/>
      <c r="D325" s="98"/>
      <c r="E325" s="102"/>
      <c r="F325" s="102"/>
      <c r="G325" s="102"/>
      <c r="H325" s="102"/>
      <c r="I325" s="100"/>
      <c r="J325" s="100"/>
      <c r="K325" s="100"/>
      <c r="L325" s="100"/>
      <c r="M325" s="100"/>
      <c r="N325" s="100"/>
      <c r="O325" s="100"/>
      <c r="P325" s="100"/>
      <c r="Q325" s="100"/>
      <c r="R325" s="100"/>
    </row>
    <row r="326" spans="1:18" x14ac:dyDescent="0.2">
      <c r="A326" s="98"/>
      <c r="B326" s="98"/>
      <c r="C326" s="98"/>
      <c r="D326" s="98"/>
      <c r="E326" s="102"/>
      <c r="F326" s="102"/>
      <c r="G326" s="102"/>
      <c r="H326" s="102"/>
      <c r="I326" s="100"/>
      <c r="J326" s="100"/>
      <c r="K326" s="100"/>
      <c r="L326" s="100"/>
      <c r="M326" s="100"/>
      <c r="N326" s="100"/>
      <c r="O326" s="100"/>
      <c r="P326" s="100"/>
      <c r="Q326" s="100"/>
      <c r="R326" s="100"/>
    </row>
    <row r="327" spans="1:18" x14ac:dyDescent="0.2">
      <c r="A327" s="98"/>
      <c r="B327" s="98"/>
      <c r="C327" s="98"/>
      <c r="D327" s="98"/>
      <c r="E327" s="102"/>
      <c r="F327" s="102"/>
      <c r="G327" s="102"/>
      <c r="H327" s="102"/>
      <c r="I327" s="100"/>
      <c r="J327" s="100"/>
      <c r="K327" s="100"/>
      <c r="L327" s="100"/>
      <c r="M327" s="100"/>
      <c r="N327" s="100"/>
      <c r="O327" s="100"/>
      <c r="P327" s="100"/>
      <c r="Q327" s="100"/>
      <c r="R327" s="100"/>
    </row>
    <row r="328" spans="1:18" x14ac:dyDescent="0.2">
      <c r="A328" s="98"/>
      <c r="B328" s="98"/>
      <c r="C328" s="98"/>
      <c r="D328" s="98"/>
      <c r="E328" s="102"/>
      <c r="F328" s="102"/>
      <c r="G328" s="102"/>
      <c r="H328" s="102"/>
      <c r="I328" s="100"/>
      <c r="J328" s="100"/>
      <c r="K328" s="100"/>
      <c r="L328" s="100"/>
      <c r="M328" s="100"/>
      <c r="N328" s="100"/>
      <c r="O328" s="100"/>
      <c r="P328" s="100"/>
      <c r="Q328" s="100"/>
      <c r="R328" s="100"/>
    </row>
    <row r="329" spans="1:18" x14ac:dyDescent="0.2">
      <c r="A329" s="98"/>
      <c r="B329" s="98"/>
      <c r="C329" s="98"/>
      <c r="D329" s="98"/>
      <c r="E329" s="102"/>
      <c r="F329" s="102"/>
      <c r="G329" s="102"/>
      <c r="H329" s="102"/>
      <c r="I329" s="100"/>
      <c r="J329" s="100"/>
      <c r="K329" s="100"/>
      <c r="L329" s="100"/>
      <c r="M329" s="100"/>
      <c r="N329" s="100"/>
      <c r="O329" s="100"/>
      <c r="P329" s="100"/>
      <c r="Q329" s="100"/>
      <c r="R329" s="100"/>
    </row>
    <row r="330" spans="1:18" x14ac:dyDescent="0.2">
      <c r="A330" s="98"/>
      <c r="B330" s="98"/>
      <c r="C330" s="98"/>
      <c r="D330" s="98"/>
      <c r="E330" s="102"/>
      <c r="F330" s="102"/>
      <c r="G330" s="102"/>
      <c r="H330" s="102"/>
      <c r="I330" s="100"/>
      <c r="J330" s="100"/>
      <c r="K330" s="100"/>
      <c r="L330" s="100"/>
      <c r="M330" s="100"/>
      <c r="N330" s="100"/>
      <c r="O330" s="100"/>
      <c r="P330" s="100"/>
      <c r="Q330" s="100"/>
      <c r="R330" s="100"/>
    </row>
    <row r="331" spans="1:18" x14ac:dyDescent="0.2">
      <c r="A331" s="98"/>
      <c r="B331" s="98"/>
      <c r="C331" s="98"/>
      <c r="D331" s="98"/>
      <c r="E331" s="102"/>
      <c r="F331" s="102"/>
      <c r="G331" s="102"/>
      <c r="H331" s="102"/>
      <c r="I331" s="100"/>
      <c r="J331" s="100"/>
      <c r="K331" s="100"/>
      <c r="L331" s="100"/>
      <c r="M331" s="100"/>
      <c r="N331" s="100"/>
      <c r="O331" s="100"/>
      <c r="P331" s="100"/>
      <c r="Q331" s="100"/>
      <c r="R331" s="100"/>
    </row>
    <row r="332" spans="1:18" x14ac:dyDescent="0.2">
      <c r="A332" s="98"/>
      <c r="B332" s="98"/>
      <c r="C332" s="98"/>
      <c r="D332" s="98"/>
      <c r="E332" s="102"/>
      <c r="F332" s="102"/>
      <c r="G332" s="102"/>
      <c r="H332" s="102"/>
      <c r="I332" s="100"/>
      <c r="J332" s="100"/>
      <c r="K332" s="100"/>
      <c r="L332" s="100"/>
      <c r="M332" s="100"/>
      <c r="N332" s="100"/>
      <c r="O332" s="100"/>
      <c r="P332" s="100"/>
      <c r="Q332" s="100"/>
      <c r="R332" s="100"/>
    </row>
    <row r="333" spans="1:18" x14ac:dyDescent="0.2">
      <c r="A333" s="98"/>
      <c r="B333" s="98"/>
      <c r="C333" s="98"/>
      <c r="D333" s="98"/>
      <c r="E333" s="102"/>
      <c r="F333" s="102"/>
      <c r="G333" s="102"/>
      <c r="H333" s="102"/>
      <c r="I333" s="100"/>
      <c r="J333" s="100"/>
      <c r="K333" s="100"/>
      <c r="L333" s="100"/>
      <c r="M333" s="100"/>
      <c r="N333" s="100"/>
      <c r="O333" s="100"/>
      <c r="P333" s="100"/>
      <c r="Q333" s="100"/>
      <c r="R333" s="100"/>
    </row>
    <row r="334" spans="1:18" x14ac:dyDescent="0.2">
      <c r="A334" s="98"/>
      <c r="B334" s="98"/>
      <c r="C334" s="98"/>
      <c r="D334" s="98"/>
      <c r="E334" s="102"/>
      <c r="F334" s="102"/>
      <c r="G334" s="102"/>
      <c r="H334" s="102"/>
      <c r="I334" s="100"/>
      <c r="J334" s="100"/>
      <c r="K334" s="100"/>
      <c r="L334" s="100"/>
      <c r="M334" s="100"/>
      <c r="N334" s="100"/>
      <c r="O334" s="100"/>
      <c r="P334" s="100"/>
      <c r="Q334" s="100"/>
      <c r="R334" s="100"/>
    </row>
    <row r="335" spans="1:18" x14ac:dyDescent="0.2">
      <c r="A335" s="98"/>
      <c r="B335" s="98"/>
      <c r="C335" s="98"/>
      <c r="D335" s="98"/>
      <c r="E335" s="102"/>
      <c r="F335" s="102"/>
      <c r="G335" s="102"/>
      <c r="H335" s="102"/>
      <c r="I335" s="100"/>
      <c r="J335" s="100"/>
      <c r="K335" s="100"/>
      <c r="L335" s="100"/>
      <c r="M335" s="100"/>
      <c r="N335" s="100"/>
      <c r="O335" s="100"/>
      <c r="P335" s="100"/>
      <c r="Q335" s="100"/>
      <c r="R335" s="100"/>
    </row>
    <row r="336" spans="1:18" x14ac:dyDescent="0.2">
      <c r="A336" s="98"/>
      <c r="B336" s="98"/>
      <c r="C336" s="98"/>
      <c r="D336" s="98"/>
      <c r="E336" s="102"/>
      <c r="F336" s="102"/>
      <c r="G336" s="102"/>
      <c r="H336" s="102"/>
      <c r="I336" s="100"/>
      <c r="J336" s="100"/>
      <c r="K336" s="100"/>
      <c r="L336" s="100"/>
      <c r="M336" s="100"/>
      <c r="N336" s="100"/>
      <c r="O336" s="100"/>
      <c r="P336" s="100"/>
      <c r="Q336" s="100"/>
      <c r="R336" s="100"/>
    </row>
    <row r="337" spans="1:18" x14ac:dyDescent="0.2">
      <c r="A337" s="98"/>
      <c r="B337" s="98"/>
      <c r="C337" s="98"/>
      <c r="D337" s="98"/>
      <c r="E337" s="102"/>
      <c r="F337" s="102"/>
      <c r="G337" s="102"/>
      <c r="H337" s="102"/>
      <c r="I337" s="100"/>
      <c r="J337" s="100"/>
      <c r="K337" s="100"/>
      <c r="L337" s="100"/>
      <c r="M337" s="100"/>
      <c r="N337" s="100"/>
      <c r="O337" s="100"/>
      <c r="P337" s="100"/>
      <c r="Q337" s="100"/>
      <c r="R337" s="100"/>
    </row>
    <row r="338" spans="1:18" x14ac:dyDescent="0.2">
      <c r="A338" s="98"/>
      <c r="B338" s="98"/>
      <c r="C338" s="98"/>
      <c r="D338" s="98"/>
      <c r="E338" s="102"/>
      <c r="F338" s="102"/>
      <c r="G338" s="102"/>
      <c r="H338" s="102"/>
      <c r="I338" s="100"/>
      <c r="J338" s="100"/>
      <c r="K338" s="100"/>
      <c r="L338" s="100"/>
      <c r="M338" s="100"/>
      <c r="N338" s="100"/>
      <c r="O338" s="100"/>
      <c r="P338" s="100"/>
      <c r="Q338" s="100"/>
      <c r="R338" s="100"/>
    </row>
    <row r="339" spans="1:18" x14ac:dyDescent="0.2">
      <c r="A339" s="98"/>
      <c r="B339" s="98"/>
      <c r="C339" s="98"/>
      <c r="D339" s="98"/>
      <c r="E339" s="102"/>
      <c r="F339" s="102"/>
      <c r="G339" s="102"/>
      <c r="H339" s="102"/>
      <c r="I339" s="100"/>
      <c r="J339" s="100"/>
      <c r="K339" s="100"/>
      <c r="L339" s="100"/>
      <c r="M339" s="100"/>
      <c r="N339" s="100"/>
      <c r="O339" s="100"/>
      <c r="P339" s="100"/>
      <c r="Q339" s="100"/>
      <c r="R339" s="100"/>
    </row>
    <row r="340" spans="1:18" x14ac:dyDescent="0.2">
      <c r="A340" s="98"/>
      <c r="B340" s="98"/>
      <c r="C340" s="98"/>
      <c r="D340" s="98"/>
      <c r="E340" s="102"/>
      <c r="F340" s="102"/>
      <c r="G340" s="102"/>
      <c r="H340" s="102"/>
      <c r="I340" s="100"/>
      <c r="J340" s="100"/>
      <c r="K340" s="100"/>
      <c r="L340" s="100"/>
      <c r="M340" s="100"/>
      <c r="N340" s="100"/>
      <c r="O340" s="100"/>
      <c r="P340" s="100"/>
      <c r="Q340" s="100"/>
      <c r="R340" s="100"/>
    </row>
    <row r="341" spans="1:18" x14ac:dyDescent="0.2">
      <c r="A341" s="98"/>
      <c r="B341" s="98"/>
      <c r="C341" s="98"/>
      <c r="D341" s="98"/>
      <c r="E341" s="102"/>
      <c r="F341" s="102"/>
      <c r="G341" s="102"/>
      <c r="H341" s="102"/>
      <c r="I341" s="100"/>
      <c r="J341" s="100"/>
      <c r="K341" s="100"/>
      <c r="L341" s="100"/>
      <c r="M341" s="100"/>
      <c r="N341" s="100"/>
      <c r="O341" s="100"/>
      <c r="P341" s="100"/>
      <c r="Q341" s="100"/>
      <c r="R341" s="100"/>
    </row>
    <row r="342" spans="1:18" x14ac:dyDescent="0.2">
      <c r="A342" s="98"/>
      <c r="B342" s="98"/>
      <c r="C342" s="98"/>
      <c r="D342" s="98"/>
      <c r="E342" s="102"/>
      <c r="F342" s="102"/>
      <c r="G342" s="102"/>
      <c r="H342" s="102"/>
      <c r="I342" s="100"/>
      <c r="J342" s="100"/>
      <c r="K342" s="100"/>
      <c r="L342" s="100"/>
      <c r="M342" s="100"/>
      <c r="N342" s="100"/>
      <c r="O342" s="100"/>
      <c r="P342" s="100"/>
      <c r="Q342" s="100"/>
      <c r="R342" s="100"/>
    </row>
    <row r="343" spans="1:18" x14ac:dyDescent="0.2">
      <c r="A343" s="98"/>
      <c r="B343" s="98"/>
      <c r="C343" s="98"/>
      <c r="D343" s="98"/>
      <c r="E343" s="102"/>
      <c r="F343" s="102"/>
      <c r="G343" s="102"/>
      <c r="H343" s="102"/>
      <c r="I343" s="100"/>
      <c r="J343" s="100"/>
      <c r="K343" s="100"/>
      <c r="L343" s="100"/>
      <c r="M343" s="100"/>
      <c r="N343" s="100"/>
      <c r="O343" s="100"/>
      <c r="P343" s="100"/>
      <c r="Q343" s="100"/>
      <c r="R343" s="100"/>
    </row>
    <row r="344" spans="1:18" x14ac:dyDescent="0.2">
      <c r="A344" s="98"/>
      <c r="B344" s="98"/>
      <c r="C344" s="98"/>
      <c r="D344" s="98"/>
      <c r="E344" s="102"/>
      <c r="F344" s="102"/>
      <c r="G344" s="102"/>
      <c r="H344" s="102"/>
      <c r="I344" s="100"/>
      <c r="J344" s="100"/>
      <c r="K344" s="100"/>
      <c r="L344" s="100"/>
      <c r="M344" s="100"/>
      <c r="N344" s="100"/>
      <c r="O344" s="100"/>
      <c r="P344" s="100"/>
      <c r="Q344" s="100"/>
      <c r="R344" s="100"/>
    </row>
    <row r="345" spans="1:18" x14ac:dyDescent="0.2">
      <c r="A345" s="98"/>
      <c r="B345" s="98"/>
      <c r="C345" s="98"/>
      <c r="D345" s="98"/>
      <c r="E345" s="102"/>
      <c r="F345" s="102"/>
      <c r="G345" s="102"/>
      <c r="H345" s="102"/>
      <c r="I345" s="100"/>
      <c r="J345" s="100"/>
      <c r="K345" s="100"/>
      <c r="L345" s="100"/>
      <c r="M345" s="100"/>
      <c r="N345" s="100"/>
      <c r="O345" s="100"/>
      <c r="P345" s="100"/>
      <c r="Q345" s="100"/>
      <c r="R345" s="100"/>
    </row>
    <row r="346" spans="1:18" x14ac:dyDescent="0.2">
      <c r="A346" s="98"/>
      <c r="B346" s="98"/>
      <c r="C346" s="98"/>
      <c r="D346" s="98"/>
      <c r="E346" s="102"/>
      <c r="F346" s="102"/>
      <c r="G346" s="102"/>
      <c r="H346" s="102"/>
      <c r="I346" s="100"/>
      <c r="J346" s="100"/>
      <c r="K346" s="100"/>
      <c r="L346" s="100"/>
      <c r="M346" s="100"/>
      <c r="N346" s="100"/>
      <c r="O346" s="100"/>
      <c r="P346" s="100"/>
      <c r="Q346" s="100"/>
      <c r="R346" s="100"/>
    </row>
    <row r="347" spans="1:18" x14ac:dyDescent="0.2">
      <c r="A347" s="98"/>
      <c r="B347" s="98"/>
      <c r="C347" s="98"/>
      <c r="D347" s="98"/>
      <c r="E347" s="102"/>
      <c r="F347" s="102"/>
      <c r="G347" s="102"/>
      <c r="H347" s="102"/>
      <c r="I347" s="100"/>
      <c r="J347" s="100"/>
      <c r="K347" s="100"/>
      <c r="L347" s="100"/>
      <c r="M347" s="100"/>
      <c r="N347" s="100"/>
      <c r="O347" s="100"/>
      <c r="P347" s="100"/>
      <c r="Q347" s="100"/>
      <c r="R347" s="100"/>
    </row>
    <row r="348" spans="1:18" x14ac:dyDescent="0.2">
      <c r="A348" s="98"/>
      <c r="B348" s="98"/>
      <c r="C348" s="98"/>
      <c r="D348" s="98"/>
      <c r="E348" s="102"/>
      <c r="F348" s="102"/>
      <c r="G348" s="102"/>
      <c r="H348" s="102"/>
      <c r="I348" s="100"/>
      <c r="J348" s="100"/>
      <c r="K348" s="100"/>
      <c r="L348" s="100"/>
      <c r="M348" s="100"/>
      <c r="N348" s="100"/>
      <c r="O348" s="100"/>
      <c r="P348" s="100"/>
      <c r="Q348" s="100"/>
      <c r="R348" s="100"/>
    </row>
    <row r="349" spans="1:18" x14ac:dyDescent="0.2">
      <c r="A349" s="98"/>
      <c r="B349" s="98"/>
      <c r="C349" s="98"/>
      <c r="D349" s="98"/>
      <c r="E349" s="102"/>
      <c r="F349" s="102"/>
      <c r="G349" s="102"/>
      <c r="H349" s="102"/>
      <c r="I349" s="100"/>
      <c r="J349" s="100"/>
      <c r="K349" s="100"/>
      <c r="L349" s="100"/>
      <c r="M349" s="100"/>
      <c r="N349" s="100"/>
      <c r="O349" s="100"/>
      <c r="P349" s="100"/>
      <c r="Q349" s="100"/>
      <c r="R349" s="100"/>
    </row>
    <row r="350" spans="1:18" x14ac:dyDescent="0.2">
      <c r="A350" s="98"/>
      <c r="B350" s="98"/>
      <c r="C350" s="98"/>
      <c r="D350" s="98"/>
      <c r="E350" s="102"/>
      <c r="F350" s="102"/>
      <c r="G350" s="102"/>
      <c r="H350" s="102"/>
      <c r="I350" s="100"/>
      <c r="J350" s="100"/>
      <c r="K350" s="100"/>
      <c r="L350" s="100"/>
      <c r="M350" s="100"/>
      <c r="N350" s="100"/>
      <c r="O350" s="100"/>
      <c r="P350" s="100"/>
      <c r="Q350" s="100"/>
      <c r="R350" s="100"/>
    </row>
    <row r="351" spans="1:18" x14ac:dyDescent="0.2">
      <c r="A351" s="98"/>
      <c r="B351" s="98"/>
      <c r="C351" s="98"/>
      <c r="D351" s="98"/>
      <c r="E351" s="102"/>
      <c r="F351" s="102"/>
      <c r="G351" s="102"/>
      <c r="H351" s="102"/>
      <c r="I351" s="100"/>
      <c r="J351" s="100"/>
      <c r="K351" s="100"/>
      <c r="L351" s="100"/>
      <c r="M351" s="100"/>
      <c r="N351" s="100"/>
      <c r="O351" s="100"/>
      <c r="P351" s="100"/>
      <c r="Q351" s="100"/>
      <c r="R351" s="100"/>
    </row>
    <row r="352" spans="1:18" x14ac:dyDescent="0.2">
      <c r="A352" s="98"/>
      <c r="B352" s="98"/>
      <c r="C352" s="98"/>
      <c r="D352" s="98"/>
      <c r="E352" s="102"/>
      <c r="F352" s="102"/>
      <c r="G352" s="102"/>
      <c r="H352" s="102"/>
      <c r="I352" s="100"/>
      <c r="J352" s="100"/>
      <c r="K352" s="100"/>
      <c r="L352" s="100"/>
      <c r="M352" s="100"/>
      <c r="N352" s="100"/>
      <c r="O352" s="100"/>
      <c r="P352" s="100"/>
      <c r="Q352" s="100"/>
      <c r="R352" s="100"/>
    </row>
    <row r="353" spans="1:18" x14ac:dyDescent="0.2">
      <c r="A353" s="98"/>
      <c r="B353" s="98"/>
      <c r="C353" s="98"/>
      <c r="D353" s="98"/>
      <c r="E353" s="102"/>
      <c r="F353" s="102"/>
      <c r="G353" s="102"/>
      <c r="H353" s="102"/>
      <c r="I353" s="100"/>
      <c r="J353" s="100"/>
      <c r="K353" s="100"/>
      <c r="L353" s="100"/>
      <c r="M353" s="100"/>
      <c r="N353" s="100"/>
      <c r="O353" s="100"/>
      <c r="P353" s="100"/>
      <c r="Q353" s="100"/>
      <c r="R353" s="100"/>
    </row>
    <row r="354" spans="1:18" x14ac:dyDescent="0.2">
      <c r="A354" s="98"/>
      <c r="B354" s="98"/>
      <c r="C354" s="98"/>
      <c r="D354" s="98"/>
      <c r="E354" s="102"/>
      <c r="F354" s="102"/>
      <c r="G354" s="102"/>
      <c r="H354" s="102"/>
      <c r="I354" s="100"/>
      <c r="J354" s="100"/>
      <c r="K354" s="100"/>
      <c r="L354" s="100"/>
      <c r="M354" s="100"/>
      <c r="N354" s="100"/>
      <c r="O354" s="100"/>
      <c r="P354" s="100"/>
      <c r="Q354" s="100"/>
      <c r="R354" s="100"/>
    </row>
    <row r="355" spans="1:18" x14ac:dyDescent="0.2">
      <c r="A355" s="98"/>
      <c r="B355" s="98"/>
      <c r="C355" s="98"/>
      <c r="D355" s="98"/>
      <c r="E355" s="102"/>
      <c r="F355" s="102"/>
      <c r="G355" s="102"/>
      <c r="H355" s="102"/>
      <c r="I355" s="100"/>
      <c r="J355" s="100"/>
      <c r="K355" s="100"/>
      <c r="L355" s="100"/>
      <c r="M355" s="100"/>
      <c r="N355" s="100"/>
      <c r="O355" s="100"/>
      <c r="P355" s="100"/>
      <c r="Q355" s="100"/>
      <c r="R355" s="100"/>
    </row>
    <row r="356" spans="1:18" x14ac:dyDescent="0.2">
      <c r="A356" s="98"/>
      <c r="B356" s="98"/>
      <c r="C356" s="98"/>
      <c r="D356" s="98"/>
      <c r="E356" s="102"/>
      <c r="F356" s="102"/>
      <c r="G356" s="102"/>
      <c r="H356" s="102"/>
      <c r="I356" s="100"/>
      <c r="J356" s="100"/>
      <c r="K356" s="100"/>
      <c r="L356" s="100"/>
      <c r="M356" s="100"/>
      <c r="N356" s="100"/>
      <c r="O356" s="100"/>
      <c r="P356" s="100"/>
      <c r="Q356" s="100"/>
      <c r="R356" s="100"/>
    </row>
    <row r="357" spans="1:18" x14ac:dyDescent="0.2">
      <c r="A357" s="98"/>
      <c r="B357" s="98"/>
      <c r="C357" s="98"/>
      <c r="D357" s="98"/>
      <c r="E357" s="102"/>
      <c r="F357" s="102"/>
      <c r="G357" s="102"/>
      <c r="H357" s="102"/>
      <c r="I357" s="100"/>
      <c r="J357" s="100"/>
      <c r="K357" s="100"/>
      <c r="L357" s="100"/>
      <c r="M357" s="100"/>
      <c r="N357" s="100"/>
      <c r="O357" s="100"/>
      <c r="P357" s="100"/>
      <c r="Q357" s="100"/>
      <c r="R357" s="100"/>
    </row>
    <row r="358" spans="1:18" x14ac:dyDescent="0.2">
      <c r="A358" s="98"/>
      <c r="B358" s="98"/>
      <c r="C358" s="98"/>
      <c r="D358" s="98"/>
      <c r="E358" s="102"/>
      <c r="F358" s="102"/>
      <c r="G358" s="102"/>
      <c r="H358" s="102"/>
      <c r="I358" s="100"/>
      <c r="J358" s="100"/>
      <c r="K358" s="100"/>
      <c r="L358" s="100"/>
      <c r="M358" s="100"/>
      <c r="N358" s="100"/>
      <c r="O358" s="100"/>
      <c r="P358" s="100"/>
      <c r="Q358" s="100"/>
      <c r="R358" s="100"/>
    </row>
    <row r="359" spans="1:18" x14ac:dyDescent="0.2">
      <c r="A359" s="98"/>
      <c r="B359" s="98"/>
      <c r="C359" s="98"/>
      <c r="D359" s="98"/>
      <c r="E359" s="102"/>
      <c r="F359" s="102"/>
      <c r="G359" s="102"/>
      <c r="H359" s="102"/>
      <c r="I359" s="100"/>
      <c r="J359" s="100"/>
      <c r="K359" s="100"/>
      <c r="L359" s="100"/>
      <c r="M359" s="100"/>
      <c r="N359" s="100"/>
      <c r="O359" s="100"/>
      <c r="P359" s="100"/>
      <c r="Q359" s="100"/>
      <c r="R359" s="100"/>
    </row>
    <row r="360" spans="1:18" x14ac:dyDescent="0.2">
      <c r="A360" s="98"/>
      <c r="B360" s="98"/>
      <c r="C360" s="98"/>
      <c r="D360" s="98"/>
      <c r="E360" s="102"/>
      <c r="F360" s="102"/>
      <c r="G360" s="102"/>
      <c r="H360" s="102"/>
      <c r="I360" s="100"/>
      <c r="J360" s="100"/>
      <c r="K360" s="100"/>
      <c r="L360" s="100"/>
      <c r="M360" s="100"/>
      <c r="N360" s="100"/>
      <c r="O360" s="100"/>
      <c r="P360" s="100"/>
      <c r="Q360" s="100"/>
      <c r="R360" s="100"/>
    </row>
    <row r="361" spans="1:18" x14ac:dyDescent="0.2">
      <c r="A361" s="98"/>
      <c r="B361" s="98"/>
      <c r="C361" s="98"/>
      <c r="D361" s="98"/>
      <c r="E361" s="102"/>
      <c r="F361" s="102"/>
      <c r="G361" s="102"/>
      <c r="H361" s="102"/>
      <c r="I361" s="100"/>
      <c r="J361" s="100"/>
      <c r="K361" s="100"/>
      <c r="L361" s="100"/>
      <c r="M361" s="100"/>
      <c r="N361" s="100"/>
      <c r="O361" s="100"/>
      <c r="P361" s="100"/>
      <c r="Q361" s="100"/>
      <c r="R361" s="100"/>
    </row>
    <row r="362" spans="1:18" x14ac:dyDescent="0.2">
      <c r="A362" s="98"/>
      <c r="B362" s="98"/>
      <c r="C362" s="98"/>
      <c r="D362" s="98"/>
      <c r="E362" s="102"/>
      <c r="F362" s="102"/>
      <c r="G362" s="102"/>
      <c r="H362" s="102"/>
      <c r="I362" s="100"/>
      <c r="J362" s="100"/>
      <c r="K362" s="100"/>
      <c r="L362" s="100"/>
      <c r="M362" s="100"/>
      <c r="N362" s="100"/>
      <c r="O362" s="100"/>
      <c r="P362" s="100"/>
      <c r="Q362" s="100"/>
      <c r="R362" s="100"/>
    </row>
    <row r="363" spans="1:18" x14ac:dyDescent="0.2">
      <c r="A363" s="98"/>
      <c r="B363" s="98"/>
      <c r="C363" s="98"/>
      <c r="D363" s="98"/>
      <c r="E363" s="102"/>
      <c r="F363" s="102"/>
      <c r="G363" s="102"/>
      <c r="H363" s="102"/>
      <c r="I363" s="100"/>
      <c r="J363" s="100"/>
      <c r="K363" s="100"/>
      <c r="L363" s="100"/>
      <c r="M363" s="100"/>
      <c r="N363" s="100"/>
      <c r="O363" s="100"/>
      <c r="P363" s="100"/>
      <c r="Q363" s="100"/>
      <c r="R363" s="100"/>
    </row>
    <row r="364" spans="1:18" x14ac:dyDescent="0.2">
      <c r="A364" s="98"/>
      <c r="B364" s="98"/>
      <c r="C364" s="98"/>
      <c r="D364" s="98"/>
      <c r="E364" s="102"/>
      <c r="F364" s="102"/>
      <c r="G364" s="102"/>
      <c r="H364" s="102"/>
      <c r="I364" s="100"/>
      <c r="J364" s="100"/>
      <c r="K364" s="100"/>
      <c r="L364" s="100"/>
      <c r="M364" s="100"/>
      <c r="N364" s="100"/>
      <c r="O364" s="100"/>
      <c r="P364" s="100"/>
      <c r="Q364" s="100"/>
      <c r="R364" s="100"/>
    </row>
    <row r="365" spans="1:18" x14ac:dyDescent="0.2">
      <c r="A365" s="98"/>
      <c r="B365" s="98"/>
      <c r="C365" s="98"/>
      <c r="D365" s="98"/>
      <c r="E365" s="102"/>
      <c r="F365" s="102"/>
      <c r="G365" s="102"/>
      <c r="H365" s="102"/>
      <c r="I365" s="100"/>
      <c r="J365" s="100"/>
      <c r="K365" s="100"/>
      <c r="L365" s="100"/>
      <c r="M365" s="100"/>
      <c r="N365" s="100"/>
      <c r="O365" s="100"/>
      <c r="P365" s="100"/>
      <c r="Q365" s="100"/>
      <c r="R365" s="100"/>
    </row>
    <row r="366" spans="1:18" x14ac:dyDescent="0.2">
      <c r="A366" s="98"/>
      <c r="B366" s="98"/>
      <c r="C366" s="98"/>
      <c r="D366" s="98"/>
      <c r="E366" s="102"/>
      <c r="F366" s="102"/>
      <c r="G366" s="102"/>
      <c r="H366" s="102"/>
      <c r="I366" s="100"/>
      <c r="J366" s="100"/>
      <c r="K366" s="100"/>
      <c r="L366" s="100"/>
      <c r="M366" s="100"/>
      <c r="N366" s="100"/>
      <c r="O366" s="100"/>
      <c r="P366" s="100"/>
      <c r="Q366" s="100"/>
      <c r="R366" s="100"/>
    </row>
    <row r="367" spans="1:18" x14ac:dyDescent="0.2">
      <c r="A367" s="98"/>
      <c r="B367" s="98"/>
      <c r="C367" s="98"/>
      <c r="D367" s="98"/>
      <c r="E367" s="102"/>
      <c r="F367" s="102"/>
      <c r="G367" s="102"/>
      <c r="H367" s="102"/>
      <c r="I367" s="100"/>
      <c r="J367" s="100"/>
      <c r="K367" s="100"/>
      <c r="L367" s="100"/>
      <c r="M367" s="100"/>
      <c r="N367" s="100"/>
      <c r="O367" s="100"/>
      <c r="P367" s="100"/>
      <c r="Q367" s="100"/>
      <c r="R367" s="100"/>
    </row>
    <row r="368" spans="1:18" x14ac:dyDescent="0.2">
      <c r="A368" s="98"/>
      <c r="B368" s="98"/>
      <c r="C368" s="98"/>
      <c r="D368" s="98"/>
      <c r="E368" s="102"/>
      <c r="F368" s="102"/>
      <c r="G368" s="102"/>
      <c r="H368" s="102"/>
      <c r="I368" s="100"/>
      <c r="J368" s="100"/>
      <c r="K368" s="100"/>
      <c r="L368" s="100"/>
      <c r="M368" s="100"/>
      <c r="N368" s="100"/>
      <c r="O368" s="100"/>
      <c r="P368" s="100"/>
      <c r="Q368" s="100"/>
      <c r="R368" s="100"/>
    </row>
    <row r="369" spans="1:18" x14ac:dyDescent="0.2">
      <c r="A369" s="98"/>
      <c r="B369" s="98"/>
      <c r="C369" s="98"/>
      <c r="D369" s="98"/>
      <c r="E369" s="102"/>
      <c r="F369" s="102"/>
      <c r="G369" s="102"/>
      <c r="H369" s="102"/>
      <c r="I369" s="100"/>
      <c r="J369" s="100"/>
      <c r="K369" s="100"/>
      <c r="L369" s="100"/>
      <c r="M369" s="100"/>
      <c r="N369" s="100"/>
      <c r="O369" s="100"/>
      <c r="P369" s="100"/>
      <c r="Q369" s="100"/>
      <c r="R369" s="100"/>
    </row>
    <row r="370" spans="1:18" x14ac:dyDescent="0.2">
      <c r="A370" s="98"/>
      <c r="B370" s="98"/>
      <c r="C370" s="98"/>
      <c r="D370" s="98"/>
      <c r="E370" s="102"/>
      <c r="F370" s="102"/>
      <c r="G370" s="102"/>
      <c r="H370" s="102"/>
      <c r="I370" s="100"/>
      <c r="J370" s="100"/>
      <c r="K370" s="100"/>
      <c r="L370" s="100"/>
      <c r="M370" s="100"/>
      <c r="N370" s="100"/>
      <c r="O370" s="100"/>
      <c r="P370" s="100"/>
      <c r="Q370" s="100"/>
      <c r="R370" s="100"/>
    </row>
    <row r="371" spans="1:18" x14ac:dyDescent="0.2">
      <c r="A371" s="98"/>
      <c r="B371" s="98"/>
      <c r="C371" s="98"/>
      <c r="D371" s="98"/>
      <c r="E371" s="102"/>
      <c r="F371" s="102"/>
      <c r="G371" s="102"/>
      <c r="H371" s="102"/>
      <c r="I371" s="100"/>
      <c r="J371" s="100"/>
      <c r="K371" s="100"/>
      <c r="L371" s="100"/>
      <c r="M371" s="100"/>
      <c r="N371" s="100"/>
      <c r="O371" s="100"/>
      <c r="P371" s="100"/>
      <c r="Q371" s="100"/>
      <c r="R371" s="100"/>
    </row>
    <row r="372" spans="1:18" x14ac:dyDescent="0.2">
      <c r="A372" s="98"/>
      <c r="B372" s="98"/>
      <c r="C372" s="98"/>
      <c r="D372" s="98"/>
      <c r="E372" s="102"/>
      <c r="F372" s="102"/>
      <c r="G372" s="102"/>
      <c r="H372" s="102"/>
      <c r="I372" s="100"/>
      <c r="J372" s="100"/>
      <c r="K372" s="100"/>
      <c r="L372" s="100"/>
      <c r="M372" s="100"/>
      <c r="N372" s="100"/>
      <c r="O372" s="100"/>
      <c r="P372" s="100"/>
      <c r="Q372" s="100"/>
      <c r="R372" s="100"/>
    </row>
    <row r="373" spans="1:18" x14ac:dyDescent="0.2">
      <c r="A373" s="98"/>
      <c r="B373" s="98"/>
      <c r="C373" s="98"/>
      <c r="D373" s="98"/>
      <c r="E373" s="102"/>
      <c r="F373" s="102"/>
      <c r="G373" s="102"/>
      <c r="H373" s="102"/>
      <c r="I373" s="100"/>
      <c r="J373" s="100"/>
      <c r="K373" s="100"/>
      <c r="L373" s="100"/>
      <c r="M373" s="100"/>
      <c r="N373" s="100"/>
      <c r="O373" s="100"/>
      <c r="P373" s="100"/>
      <c r="Q373" s="100"/>
      <c r="R373" s="100"/>
    </row>
    <row r="374" spans="1:18" x14ac:dyDescent="0.2">
      <c r="A374" s="98"/>
      <c r="B374" s="98"/>
      <c r="C374" s="98"/>
      <c r="D374" s="98"/>
      <c r="E374" s="102"/>
      <c r="F374" s="102"/>
      <c r="G374" s="102"/>
      <c r="H374" s="102"/>
      <c r="I374" s="100"/>
      <c r="J374" s="100"/>
      <c r="K374" s="100"/>
      <c r="L374" s="100"/>
      <c r="M374" s="100"/>
      <c r="N374" s="100"/>
      <c r="O374" s="100"/>
      <c r="P374" s="100"/>
      <c r="Q374" s="100"/>
      <c r="R374" s="100"/>
    </row>
    <row r="375" spans="1:18" x14ac:dyDescent="0.2">
      <c r="A375" s="98"/>
      <c r="B375" s="98"/>
      <c r="C375" s="98"/>
      <c r="D375" s="98"/>
      <c r="E375" s="102"/>
      <c r="F375" s="102"/>
      <c r="G375" s="102"/>
      <c r="H375" s="102"/>
      <c r="I375" s="100"/>
      <c r="J375" s="100"/>
      <c r="K375" s="100"/>
      <c r="L375" s="100"/>
      <c r="M375" s="100"/>
      <c r="N375" s="100"/>
      <c r="O375" s="100"/>
      <c r="P375" s="100"/>
      <c r="Q375" s="100"/>
      <c r="R375" s="100"/>
    </row>
    <row r="376" spans="1:18" x14ac:dyDescent="0.2">
      <c r="A376" s="98"/>
      <c r="B376" s="98"/>
      <c r="C376" s="98"/>
      <c r="D376" s="98"/>
      <c r="E376" s="102"/>
      <c r="F376" s="102"/>
      <c r="G376" s="102"/>
      <c r="H376" s="102"/>
      <c r="I376" s="100"/>
      <c r="J376" s="100"/>
      <c r="K376" s="100"/>
      <c r="L376" s="100"/>
      <c r="M376" s="100"/>
      <c r="N376" s="100"/>
      <c r="O376" s="100"/>
      <c r="P376" s="100"/>
      <c r="Q376" s="100"/>
      <c r="R376" s="100"/>
    </row>
    <row r="377" spans="1:18" x14ac:dyDescent="0.2">
      <c r="A377" s="98"/>
      <c r="B377" s="98"/>
      <c r="C377" s="98"/>
      <c r="D377" s="98"/>
      <c r="E377" s="102"/>
      <c r="F377" s="102"/>
      <c r="G377" s="102"/>
      <c r="H377" s="102"/>
      <c r="I377" s="100"/>
      <c r="J377" s="100"/>
      <c r="K377" s="100"/>
      <c r="L377" s="100"/>
      <c r="M377" s="100"/>
      <c r="N377" s="100"/>
      <c r="O377" s="100"/>
      <c r="P377" s="100"/>
      <c r="Q377" s="100"/>
      <c r="R377" s="100"/>
    </row>
    <row r="378" spans="1:18" x14ac:dyDescent="0.2">
      <c r="A378" s="98"/>
      <c r="B378" s="98"/>
      <c r="C378" s="98"/>
      <c r="D378" s="98"/>
      <c r="E378" s="102"/>
      <c r="F378" s="102"/>
      <c r="G378" s="102"/>
      <c r="H378" s="102"/>
      <c r="I378" s="100"/>
      <c r="J378" s="100"/>
      <c r="K378" s="100"/>
      <c r="L378" s="100"/>
      <c r="M378" s="100"/>
      <c r="N378" s="100"/>
      <c r="O378" s="100"/>
      <c r="P378" s="100"/>
      <c r="Q378" s="100"/>
      <c r="R378" s="100"/>
    </row>
    <row r="379" spans="1:18" x14ac:dyDescent="0.2">
      <c r="A379" s="98"/>
      <c r="B379" s="98"/>
      <c r="C379" s="98"/>
      <c r="D379" s="98"/>
      <c r="E379" s="102"/>
      <c r="F379" s="102"/>
      <c r="G379" s="102"/>
      <c r="H379" s="102"/>
      <c r="I379" s="100"/>
      <c r="J379" s="100"/>
      <c r="K379" s="100"/>
      <c r="L379" s="100"/>
      <c r="M379" s="100"/>
      <c r="N379" s="100"/>
      <c r="O379" s="100"/>
      <c r="P379" s="100"/>
      <c r="Q379" s="100"/>
      <c r="R379" s="100"/>
    </row>
    <row r="380" spans="1:18" x14ac:dyDescent="0.2">
      <c r="A380" s="98"/>
      <c r="B380" s="98"/>
      <c r="C380" s="98"/>
      <c r="D380" s="98"/>
      <c r="E380" s="102"/>
      <c r="F380" s="102"/>
      <c r="G380" s="102"/>
      <c r="H380" s="102"/>
      <c r="I380" s="100"/>
      <c r="J380" s="100"/>
      <c r="K380" s="100"/>
      <c r="L380" s="100"/>
      <c r="M380" s="100"/>
      <c r="N380" s="100"/>
      <c r="O380" s="100"/>
      <c r="P380" s="100"/>
      <c r="Q380" s="100"/>
      <c r="R380" s="100"/>
    </row>
    <row r="381" spans="1:18" x14ac:dyDescent="0.2">
      <c r="A381" s="98"/>
      <c r="B381" s="98"/>
      <c r="C381" s="98"/>
      <c r="D381" s="98"/>
      <c r="E381" s="102"/>
      <c r="F381" s="102"/>
      <c r="G381" s="102"/>
      <c r="H381" s="102"/>
      <c r="I381" s="100"/>
      <c r="J381" s="100"/>
      <c r="K381" s="100"/>
      <c r="L381" s="100"/>
      <c r="M381" s="100"/>
      <c r="N381" s="100"/>
      <c r="O381" s="100"/>
      <c r="P381" s="100"/>
      <c r="Q381" s="100"/>
      <c r="R381" s="100"/>
    </row>
    <row r="382" spans="1:18" x14ac:dyDescent="0.2">
      <c r="A382" s="98"/>
      <c r="B382" s="98"/>
      <c r="C382" s="98"/>
      <c r="D382" s="98"/>
      <c r="E382" s="102"/>
      <c r="F382" s="102"/>
      <c r="G382" s="102"/>
      <c r="H382" s="102"/>
      <c r="I382" s="100"/>
      <c r="J382" s="100"/>
      <c r="K382" s="100"/>
      <c r="L382" s="100"/>
      <c r="M382" s="100"/>
      <c r="N382" s="100"/>
      <c r="O382" s="100"/>
      <c r="P382" s="100"/>
      <c r="Q382" s="100"/>
      <c r="R382" s="100"/>
    </row>
    <row r="383" spans="1:18" x14ac:dyDescent="0.2">
      <c r="A383" s="98"/>
      <c r="B383" s="98"/>
      <c r="C383" s="98"/>
      <c r="D383" s="98"/>
      <c r="E383" s="102"/>
      <c r="F383" s="102"/>
      <c r="G383" s="102"/>
      <c r="H383" s="102"/>
      <c r="I383" s="100"/>
      <c r="J383" s="100"/>
      <c r="K383" s="100"/>
      <c r="L383" s="100"/>
      <c r="M383" s="100"/>
      <c r="N383" s="100"/>
      <c r="O383" s="100"/>
      <c r="P383" s="100"/>
      <c r="Q383" s="100"/>
      <c r="R383" s="100"/>
    </row>
    <row r="384" spans="1:18" x14ac:dyDescent="0.2">
      <c r="A384" s="98"/>
      <c r="B384" s="98"/>
      <c r="C384" s="98"/>
      <c r="D384" s="98"/>
      <c r="E384" s="102"/>
      <c r="F384" s="102"/>
      <c r="G384" s="102"/>
      <c r="H384" s="102"/>
      <c r="I384" s="100"/>
      <c r="J384" s="100"/>
      <c r="K384" s="100"/>
      <c r="L384" s="100"/>
      <c r="M384" s="100"/>
      <c r="N384" s="100"/>
      <c r="O384" s="100"/>
      <c r="P384" s="100"/>
      <c r="Q384" s="100"/>
      <c r="R384" s="100"/>
    </row>
    <row r="385" spans="1:18" x14ac:dyDescent="0.2">
      <c r="A385" s="98"/>
      <c r="B385" s="98"/>
      <c r="C385" s="98"/>
      <c r="D385" s="98"/>
      <c r="E385" s="102"/>
      <c r="F385" s="102"/>
      <c r="G385" s="102"/>
      <c r="H385" s="102"/>
      <c r="I385" s="100"/>
      <c r="J385" s="100"/>
      <c r="K385" s="100"/>
      <c r="L385" s="100"/>
      <c r="M385" s="100"/>
      <c r="N385" s="100"/>
      <c r="O385" s="100"/>
      <c r="P385" s="100"/>
      <c r="Q385" s="100"/>
      <c r="R385" s="100"/>
    </row>
    <row r="386" spans="1:18" x14ac:dyDescent="0.2">
      <c r="A386" s="98"/>
      <c r="B386" s="98"/>
      <c r="C386" s="98"/>
      <c r="D386" s="98"/>
      <c r="E386" s="102"/>
      <c r="F386" s="102"/>
      <c r="G386" s="102"/>
      <c r="H386" s="102"/>
      <c r="I386" s="100"/>
      <c r="J386" s="100"/>
      <c r="K386" s="100"/>
      <c r="L386" s="100"/>
      <c r="M386" s="100"/>
      <c r="N386" s="100"/>
      <c r="O386" s="100"/>
      <c r="P386" s="100"/>
      <c r="Q386" s="100"/>
      <c r="R386" s="100"/>
    </row>
    <row r="387" spans="1:18" x14ac:dyDescent="0.2">
      <c r="A387" s="98"/>
      <c r="B387" s="98"/>
      <c r="C387" s="98"/>
      <c r="D387" s="98"/>
      <c r="E387" s="102"/>
      <c r="F387" s="102"/>
      <c r="G387" s="102"/>
      <c r="H387" s="102"/>
      <c r="I387" s="100"/>
      <c r="J387" s="100"/>
      <c r="K387" s="100"/>
      <c r="L387" s="100"/>
      <c r="M387" s="100"/>
      <c r="N387" s="100"/>
      <c r="O387" s="100"/>
      <c r="P387" s="100"/>
      <c r="Q387" s="100"/>
      <c r="R387" s="100"/>
    </row>
    <row r="388" spans="1:18" x14ac:dyDescent="0.2">
      <c r="A388" s="98"/>
      <c r="B388" s="98"/>
      <c r="C388" s="98"/>
      <c r="D388" s="98"/>
      <c r="E388" s="102"/>
      <c r="F388" s="102"/>
      <c r="G388" s="102"/>
      <c r="H388" s="102"/>
      <c r="I388" s="100"/>
      <c r="J388" s="100"/>
      <c r="K388" s="100"/>
      <c r="L388" s="100"/>
      <c r="M388" s="100"/>
      <c r="N388" s="100"/>
      <c r="O388" s="100"/>
      <c r="P388" s="100"/>
      <c r="Q388" s="100"/>
      <c r="R388" s="100"/>
    </row>
    <row r="389" spans="1:18" x14ac:dyDescent="0.2">
      <c r="A389" s="98"/>
      <c r="B389" s="98"/>
      <c r="C389" s="98"/>
      <c r="D389" s="98"/>
      <c r="E389" s="102"/>
      <c r="F389" s="102"/>
      <c r="G389" s="102"/>
      <c r="H389" s="102"/>
      <c r="I389" s="100"/>
      <c r="J389" s="100"/>
      <c r="K389" s="100"/>
      <c r="L389" s="100"/>
      <c r="M389" s="100"/>
      <c r="N389" s="100"/>
      <c r="O389" s="100"/>
      <c r="P389" s="100"/>
      <c r="Q389" s="100"/>
      <c r="R389" s="100"/>
    </row>
    <row r="390" spans="1:18" x14ac:dyDescent="0.2">
      <c r="A390" s="98"/>
      <c r="B390" s="98"/>
      <c r="C390" s="98"/>
      <c r="D390" s="98"/>
      <c r="E390" s="102"/>
      <c r="F390" s="102"/>
      <c r="G390" s="102"/>
      <c r="H390" s="102"/>
      <c r="I390" s="100"/>
      <c r="J390" s="100"/>
      <c r="K390" s="100"/>
      <c r="L390" s="100"/>
      <c r="M390" s="100"/>
      <c r="N390" s="100"/>
      <c r="O390" s="100"/>
      <c r="P390" s="100"/>
      <c r="Q390" s="100"/>
      <c r="R390" s="100"/>
    </row>
    <row r="391" spans="1:18" x14ac:dyDescent="0.2">
      <c r="A391" s="98"/>
      <c r="B391" s="98"/>
      <c r="C391" s="98"/>
      <c r="D391" s="98"/>
      <c r="E391" s="102"/>
      <c r="F391" s="102"/>
      <c r="G391" s="102"/>
      <c r="H391" s="102"/>
      <c r="I391" s="100"/>
      <c r="J391" s="100"/>
      <c r="K391" s="100"/>
      <c r="L391" s="100"/>
      <c r="M391" s="100"/>
      <c r="N391" s="100"/>
      <c r="O391" s="100"/>
      <c r="P391" s="100"/>
      <c r="Q391" s="100"/>
      <c r="R391" s="100"/>
    </row>
    <row r="392" spans="1:18" x14ac:dyDescent="0.2">
      <c r="A392" s="98"/>
      <c r="B392" s="98"/>
      <c r="C392" s="98"/>
      <c r="D392" s="98"/>
      <c r="E392" s="102"/>
      <c r="F392" s="102"/>
      <c r="G392" s="102"/>
      <c r="H392" s="102"/>
      <c r="I392" s="100"/>
      <c r="J392" s="100"/>
      <c r="K392" s="100"/>
      <c r="L392" s="100"/>
      <c r="M392" s="100"/>
      <c r="N392" s="100"/>
      <c r="O392" s="100"/>
      <c r="P392" s="100"/>
      <c r="Q392" s="100"/>
      <c r="R392" s="100"/>
    </row>
    <row r="393" spans="1:18" x14ac:dyDescent="0.2">
      <c r="A393" s="98"/>
      <c r="B393" s="98"/>
      <c r="C393" s="98"/>
      <c r="D393" s="98"/>
      <c r="E393" s="102"/>
      <c r="F393" s="102"/>
      <c r="G393" s="102"/>
      <c r="H393" s="102"/>
      <c r="I393" s="100"/>
      <c r="J393" s="100"/>
      <c r="K393" s="100"/>
      <c r="L393" s="100"/>
      <c r="M393" s="100"/>
      <c r="N393" s="100"/>
      <c r="O393" s="100"/>
      <c r="P393" s="100"/>
      <c r="Q393" s="100"/>
      <c r="R393" s="100"/>
    </row>
    <row r="394" spans="1:18" x14ac:dyDescent="0.2">
      <c r="A394" s="98"/>
      <c r="B394" s="98"/>
      <c r="C394" s="98"/>
      <c r="D394" s="98"/>
      <c r="E394" s="102"/>
      <c r="F394" s="102"/>
      <c r="G394" s="102"/>
      <c r="H394" s="102"/>
      <c r="I394" s="100"/>
      <c r="J394" s="100"/>
      <c r="K394" s="100"/>
      <c r="L394" s="100"/>
      <c r="M394" s="100"/>
      <c r="N394" s="100"/>
      <c r="O394" s="100"/>
      <c r="P394" s="100"/>
      <c r="Q394" s="100"/>
      <c r="R394" s="100"/>
    </row>
    <row r="395" spans="1:18" x14ac:dyDescent="0.2">
      <c r="A395" s="98"/>
      <c r="B395" s="98"/>
      <c r="C395" s="98"/>
      <c r="D395" s="98"/>
      <c r="E395" s="102"/>
      <c r="F395" s="102"/>
      <c r="G395" s="102"/>
      <c r="H395" s="102"/>
      <c r="I395" s="100"/>
      <c r="J395" s="100"/>
      <c r="K395" s="100"/>
      <c r="L395" s="100"/>
      <c r="M395" s="100"/>
      <c r="N395" s="100"/>
      <c r="O395" s="100"/>
      <c r="P395" s="100"/>
      <c r="Q395" s="100"/>
      <c r="R395" s="100"/>
    </row>
    <row r="396" spans="1:18" x14ac:dyDescent="0.2">
      <c r="A396" s="98"/>
      <c r="B396" s="98"/>
      <c r="C396" s="98"/>
      <c r="D396" s="98"/>
      <c r="E396" s="102"/>
      <c r="F396" s="102"/>
      <c r="G396" s="102"/>
      <c r="H396" s="102"/>
      <c r="I396" s="100"/>
      <c r="J396" s="100"/>
      <c r="K396" s="100"/>
      <c r="L396" s="100"/>
      <c r="M396" s="100"/>
      <c r="N396" s="100"/>
      <c r="O396" s="100"/>
      <c r="P396" s="100"/>
      <c r="Q396" s="100"/>
      <c r="R396" s="100"/>
    </row>
    <row r="397" spans="1:18" x14ac:dyDescent="0.2">
      <c r="A397" s="98"/>
      <c r="B397" s="98"/>
      <c r="C397" s="98"/>
      <c r="D397" s="98"/>
      <c r="E397" s="102"/>
      <c r="F397" s="102"/>
      <c r="G397" s="102"/>
      <c r="H397" s="102"/>
      <c r="I397" s="100"/>
      <c r="J397" s="100"/>
      <c r="K397" s="100"/>
      <c r="L397" s="100"/>
      <c r="M397" s="100"/>
      <c r="N397" s="100"/>
      <c r="O397" s="100"/>
      <c r="P397" s="100"/>
      <c r="Q397" s="100"/>
      <c r="R397" s="100"/>
    </row>
    <row r="398" spans="1:18" x14ac:dyDescent="0.2">
      <c r="A398" s="98"/>
      <c r="B398" s="98"/>
      <c r="C398" s="98"/>
      <c r="D398" s="98"/>
      <c r="E398" s="102"/>
      <c r="F398" s="102"/>
      <c r="G398" s="102"/>
      <c r="H398" s="102"/>
      <c r="I398" s="100"/>
      <c r="J398" s="100"/>
      <c r="K398" s="100"/>
      <c r="L398" s="100"/>
      <c r="M398" s="100"/>
      <c r="N398" s="100"/>
      <c r="O398" s="100"/>
      <c r="P398" s="100"/>
      <c r="Q398" s="100"/>
      <c r="R398" s="100"/>
    </row>
    <row r="399" spans="1:18" x14ac:dyDescent="0.2">
      <c r="A399" s="98"/>
      <c r="B399" s="98"/>
      <c r="C399" s="98"/>
      <c r="D399" s="98"/>
      <c r="E399" s="102"/>
      <c r="F399" s="102"/>
      <c r="G399" s="102"/>
      <c r="H399" s="102"/>
      <c r="I399" s="100"/>
      <c r="J399" s="100"/>
      <c r="K399" s="100"/>
      <c r="L399" s="100"/>
      <c r="M399" s="100"/>
      <c r="N399" s="100"/>
      <c r="O399" s="100"/>
      <c r="P399" s="100"/>
      <c r="Q399" s="100"/>
      <c r="R399" s="100"/>
    </row>
    <row r="400" spans="1:18" x14ac:dyDescent="0.2">
      <c r="A400" s="98"/>
      <c r="B400" s="98"/>
      <c r="C400" s="98"/>
      <c r="D400" s="98"/>
      <c r="E400" s="102"/>
      <c r="F400" s="102"/>
      <c r="G400" s="102"/>
      <c r="H400" s="102"/>
      <c r="I400" s="100"/>
      <c r="J400" s="100"/>
      <c r="K400" s="100"/>
      <c r="L400" s="100"/>
      <c r="M400" s="100"/>
      <c r="N400" s="100"/>
      <c r="O400" s="100"/>
      <c r="P400" s="100"/>
      <c r="Q400" s="100"/>
      <c r="R400" s="100"/>
    </row>
    <row r="401" spans="1:18" x14ac:dyDescent="0.2">
      <c r="A401" s="98"/>
      <c r="B401" s="98"/>
      <c r="C401" s="98"/>
      <c r="D401" s="98"/>
      <c r="E401" s="102"/>
      <c r="F401" s="102"/>
      <c r="G401" s="102"/>
      <c r="H401" s="102"/>
      <c r="I401" s="100"/>
      <c r="J401" s="100"/>
      <c r="K401" s="100"/>
      <c r="L401" s="100"/>
      <c r="M401" s="100"/>
      <c r="N401" s="100"/>
      <c r="O401" s="100"/>
      <c r="P401" s="100"/>
      <c r="Q401" s="100"/>
      <c r="R401" s="100"/>
    </row>
    <row r="402" spans="1:18" x14ac:dyDescent="0.2">
      <c r="A402" s="98"/>
      <c r="B402" s="98"/>
      <c r="C402" s="98"/>
      <c r="D402" s="98"/>
      <c r="E402" s="102"/>
      <c r="F402" s="102"/>
      <c r="G402" s="102"/>
      <c r="H402" s="102"/>
      <c r="I402" s="100"/>
      <c r="J402" s="100"/>
      <c r="K402" s="100"/>
      <c r="L402" s="100"/>
      <c r="M402" s="100"/>
      <c r="N402" s="100"/>
      <c r="O402" s="100"/>
      <c r="P402" s="100"/>
      <c r="Q402" s="100"/>
      <c r="R402" s="100"/>
    </row>
    <row r="403" spans="1:18" x14ac:dyDescent="0.2">
      <c r="A403" s="98"/>
      <c r="B403" s="98"/>
      <c r="C403" s="98"/>
      <c r="D403" s="98"/>
      <c r="E403" s="102"/>
      <c r="F403" s="102"/>
      <c r="G403" s="102"/>
      <c r="H403" s="102"/>
      <c r="I403" s="100"/>
      <c r="J403" s="100"/>
      <c r="K403" s="100"/>
      <c r="L403" s="100"/>
      <c r="M403" s="100"/>
      <c r="N403" s="100"/>
      <c r="O403" s="100"/>
      <c r="P403" s="100"/>
      <c r="Q403" s="100"/>
      <c r="R403" s="100"/>
    </row>
    <row r="404" spans="1:18" x14ac:dyDescent="0.2">
      <c r="A404" s="98"/>
      <c r="B404" s="98"/>
      <c r="C404" s="98"/>
      <c r="D404" s="98"/>
      <c r="E404" s="102"/>
      <c r="F404" s="102"/>
      <c r="G404" s="102"/>
      <c r="H404" s="102"/>
      <c r="I404" s="100"/>
      <c r="J404" s="100"/>
      <c r="K404" s="100"/>
      <c r="L404" s="100"/>
      <c r="M404" s="100"/>
      <c r="N404" s="100"/>
      <c r="O404" s="100"/>
      <c r="P404" s="100"/>
      <c r="Q404" s="100"/>
      <c r="R404" s="100"/>
    </row>
    <row r="405" spans="1:18" x14ac:dyDescent="0.2">
      <c r="A405" s="98"/>
      <c r="B405" s="98"/>
      <c r="C405" s="98"/>
      <c r="D405" s="98"/>
      <c r="E405" s="102"/>
      <c r="F405" s="102"/>
      <c r="G405" s="102"/>
      <c r="H405" s="102"/>
      <c r="I405" s="100"/>
      <c r="J405" s="100"/>
      <c r="K405" s="100"/>
      <c r="L405" s="100"/>
      <c r="M405" s="100"/>
      <c r="N405" s="100"/>
      <c r="O405" s="100"/>
      <c r="P405" s="100"/>
      <c r="Q405" s="100"/>
      <c r="R405" s="100"/>
    </row>
    <row r="406" spans="1:18" x14ac:dyDescent="0.2">
      <c r="A406" s="98"/>
      <c r="B406" s="98"/>
      <c r="C406" s="98"/>
      <c r="D406" s="98"/>
      <c r="E406" s="102"/>
      <c r="F406" s="102"/>
      <c r="G406" s="102"/>
      <c r="H406" s="102"/>
      <c r="I406" s="100"/>
      <c r="J406" s="100"/>
      <c r="K406" s="100"/>
      <c r="L406" s="100"/>
      <c r="M406" s="100"/>
      <c r="N406" s="100"/>
      <c r="O406" s="100"/>
      <c r="P406" s="100"/>
      <c r="Q406" s="100"/>
      <c r="R406" s="100"/>
    </row>
    <row r="407" spans="1:18" x14ac:dyDescent="0.2">
      <c r="A407" s="98"/>
      <c r="B407" s="98"/>
      <c r="C407" s="98"/>
      <c r="D407" s="98"/>
      <c r="E407" s="102"/>
      <c r="F407" s="102"/>
      <c r="G407" s="102"/>
      <c r="H407" s="102"/>
      <c r="I407" s="100"/>
      <c r="J407" s="100"/>
      <c r="K407" s="100"/>
      <c r="L407" s="100"/>
      <c r="M407" s="100"/>
      <c r="N407" s="100"/>
      <c r="O407" s="100"/>
      <c r="P407" s="100"/>
      <c r="Q407" s="100"/>
      <c r="R407" s="100"/>
    </row>
    <row r="408" spans="1:18" x14ac:dyDescent="0.2">
      <c r="A408" s="98"/>
      <c r="B408" s="98"/>
      <c r="C408" s="98"/>
      <c r="D408" s="98"/>
      <c r="E408" s="102"/>
      <c r="F408" s="102"/>
      <c r="G408" s="102"/>
      <c r="H408" s="102"/>
      <c r="I408" s="100"/>
      <c r="J408" s="100"/>
      <c r="K408" s="100"/>
      <c r="L408" s="100"/>
      <c r="M408" s="100"/>
      <c r="N408" s="100"/>
      <c r="O408" s="100"/>
      <c r="P408" s="100"/>
      <c r="Q408" s="100"/>
      <c r="R408" s="100"/>
    </row>
    <row r="409" spans="1:18" x14ac:dyDescent="0.2">
      <c r="A409" s="98"/>
      <c r="B409" s="98"/>
      <c r="C409" s="98"/>
      <c r="D409" s="98"/>
      <c r="E409" s="102"/>
      <c r="F409" s="102"/>
      <c r="G409" s="102"/>
      <c r="H409" s="102"/>
      <c r="I409" s="100"/>
      <c r="J409" s="100"/>
      <c r="K409" s="100"/>
      <c r="L409" s="100"/>
      <c r="M409" s="100"/>
      <c r="N409" s="100"/>
      <c r="O409" s="100"/>
      <c r="P409" s="100"/>
      <c r="Q409" s="100"/>
      <c r="R409" s="100"/>
    </row>
    <row r="410" spans="1:18" x14ac:dyDescent="0.2">
      <c r="A410" s="98"/>
      <c r="B410" s="98"/>
      <c r="C410" s="98"/>
      <c r="D410" s="98"/>
      <c r="E410" s="102"/>
      <c r="F410" s="102"/>
      <c r="G410" s="102"/>
      <c r="H410" s="102"/>
      <c r="I410" s="100"/>
      <c r="J410" s="100"/>
      <c r="K410" s="100"/>
      <c r="L410" s="100"/>
      <c r="M410" s="100"/>
      <c r="N410" s="100"/>
      <c r="O410" s="100"/>
      <c r="P410" s="100"/>
      <c r="Q410" s="100"/>
      <c r="R410" s="100"/>
    </row>
    <row r="411" spans="1:18" x14ac:dyDescent="0.2">
      <c r="A411" s="98"/>
      <c r="B411" s="98"/>
      <c r="C411" s="98"/>
      <c r="D411" s="98"/>
      <c r="E411" s="102"/>
      <c r="F411" s="102"/>
      <c r="G411" s="102"/>
      <c r="H411" s="102"/>
      <c r="I411" s="100"/>
      <c r="J411" s="100"/>
      <c r="K411" s="100"/>
      <c r="L411" s="100"/>
      <c r="M411" s="100"/>
      <c r="N411" s="100"/>
      <c r="O411" s="100"/>
      <c r="P411" s="100"/>
      <c r="Q411" s="100"/>
      <c r="R411" s="100"/>
    </row>
    <row r="412" spans="1:18" x14ac:dyDescent="0.2">
      <c r="A412" s="98"/>
      <c r="B412" s="98"/>
      <c r="C412" s="98"/>
      <c r="D412" s="98"/>
      <c r="E412" s="102"/>
      <c r="F412" s="102"/>
      <c r="G412" s="102"/>
      <c r="H412" s="102"/>
      <c r="I412" s="100"/>
      <c r="J412" s="100"/>
      <c r="K412" s="100"/>
      <c r="L412" s="100"/>
      <c r="M412" s="100"/>
      <c r="N412" s="100"/>
      <c r="O412" s="100"/>
      <c r="P412" s="100"/>
      <c r="Q412" s="100"/>
      <c r="R412" s="100"/>
    </row>
    <row r="413" spans="1:18" x14ac:dyDescent="0.2">
      <c r="A413" s="98"/>
      <c r="B413" s="98"/>
      <c r="C413" s="98"/>
      <c r="D413" s="98"/>
      <c r="E413" s="102"/>
      <c r="F413" s="102"/>
      <c r="G413" s="102"/>
      <c r="H413" s="102"/>
      <c r="I413" s="100"/>
      <c r="J413" s="100"/>
      <c r="K413" s="100"/>
      <c r="L413" s="100"/>
      <c r="M413" s="100"/>
      <c r="N413" s="100"/>
      <c r="O413" s="100"/>
      <c r="P413" s="100"/>
      <c r="Q413" s="100"/>
      <c r="R413" s="100"/>
    </row>
    <row r="414" spans="1:18" x14ac:dyDescent="0.2">
      <c r="A414" s="98"/>
      <c r="B414" s="98"/>
      <c r="C414" s="98"/>
      <c r="D414" s="98"/>
      <c r="E414" s="102"/>
      <c r="F414" s="102"/>
      <c r="G414" s="102"/>
      <c r="H414" s="102"/>
      <c r="I414" s="100"/>
      <c r="J414" s="100"/>
      <c r="K414" s="100"/>
      <c r="L414" s="100"/>
      <c r="M414" s="100"/>
      <c r="N414" s="100"/>
      <c r="O414" s="100"/>
      <c r="P414" s="100"/>
      <c r="Q414" s="100"/>
      <c r="R414" s="100"/>
    </row>
    <row r="415" spans="1:18" x14ac:dyDescent="0.2">
      <c r="A415" s="98"/>
      <c r="B415" s="98"/>
      <c r="C415" s="98"/>
      <c r="D415" s="98"/>
      <c r="E415" s="102"/>
      <c r="F415" s="102"/>
      <c r="G415" s="102"/>
      <c r="H415" s="102"/>
      <c r="I415" s="100"/>
      <c r="J415" s="100"/>
      <c r="K415" s="100"/>
      <c r="L415" s="100"/>
      <c r="M415" s="100"/>
      <c r="N415" s="100"/>
      <c r="O415" s="100"/>
      <c r="P415" s="100"/>
      <c r="Q415" s="100"/>
      <c r="R415" s="100"/>
    </row>
    <row r="416" spans="1:18" x14ac:dyDescent="0.2">
      <c r="A416" s="98"/>
      <c r="B416" s="98"/>
      <c r="C416" s="98"/>
      <c r="D416" s="98"/>
      <c r="E416" s="102"/>
      <c r="F416" s="102"/>
      <c r="G416" s="102"/>
      <c r="H416" s="102"/>
      <c r="I416" s="100"/>
      <c r="J416" s="100"/>
      <c r="K416" s="100"/>
      <c r="L416" s="100"/>
      <c r="M416" s="100"/>
      <c r="N416" s="100"/>
      <c r="O416" s="100"/>
      <c r="P416" s="100"/>
      <c r="Q416" s="100"/>
      <c r="R416" s="100"/>
    </row>
    <row r="417" spans="1:18" x14ac:dyDescent="0.2">
      <c r="A417" s="98"/>
      <c r="B417" s="98"/>
      <c r="C417" s="98"/>
      <c r="D417" s="98"/>
      <c r="E417" s="102"/>
      <c r="F417" s="102"/>
      <c r="G417" s="102"/>
      <c r="H417" s="102"/>
      <c r="I417" s="100"/>
      <c r="J417" s="100"/>
      <c r="K417" s="100"/>
      <c r="L417" s="100"/>
      <c r="M417" s="100"/>
      <c r="N417" s="100"/>
      <c r="O417" s="100"/>
      <c r="P417" s="100"/>
      <c r="Q417" s="100"/>
      <c r="R417" s="100"/>
    </row>
    <row r="418" spans="1:18" x14ac:dyDescent="0.2">
      <c r="A418" s="98"/>
      <c r="B418" s="98"/>
      <c r="C418" s="98"/>
      <c r="D418" s="98"/>
      <c r="E418" s="102"/>
      <c r="F418" s="102"/>
      <c r="G418" s="102"/>
      <c r="H418" s="102"/>
      <c r="I418" s="100"/>
      <c r="J418" s="100"/>
      <c r="K418" s="100"/>
      <c r="L418" s="100"/>
      <c r="M418" s="100"/>
      <c r="N418" s="100"/>
      <c r="O418" s="100"/>
      <c r="P418" s="100"/>
      <c r="Q418" s="100"/>
      <c r="R418" s="100"/>
    </row>
    <row r="419" spans="1:18" x14ac:dyDescent="0.2">
      <c r="A419" s="98"/>
      <c r="B419" s="98"/>
      <c r="C419" s="98"/>
      <c r="D419" s="98"/>
      <c r="E419" s="102"/>
      <c r="F419" s="102"/>
      <c r="G419" s="102"/>
      <c r="H419" s="102"/>
      <c r="I419" s="100"/>
      <c r="J419" s="100"/>
      <c r="K419" s="100"/>
      <c r="L419" s="100"/>
      <c r="M419" s="100"/>
      <c r="N419" s="100"/>
      <c r="O419" s="100"/>
      <c r="P419" s="100"/>
      <c r="Q419" s="100"/>
      <c r="R419" s="100"/>
    </row>
    <row r="420" spans="1:18" x14ac:dyDescent="0.2">
      <c r="A420" s="98"/>
      <c r="B420" s="98"/>
      <c r="C420" s="98"/>
      <c r="D420" s="98"/>
      <c r="E420" s="102"/>
      <c r="F420" s="102"/>
      <c r="G420" s="102"/>
      <c r="H420" s="102"/>
      <c r="I420" s="100"/>
      <c r="J420" s="100"/>
      <c r="K420" s="100"/>
      <c r="L420" s="100"/>
      <c r="M420" s="100"/>
      <c r="N420" s="100"/>
      <c r="O420" s="100"/>
      <c r="P420" s="100"/>
      <c r="Q420" s="100"/>
      <c r="R420" s="100"/>
    </row>
    <row r="421" spans="1:18" x14ac:dyDescent="0.2">
      <c r="A421" s="98"/>
      <c r="B421" s="98"/>
      <c r="C421" s="98"/>
      <c r="D421" s="98"/>
      <c r="E421" s="102"/>
      <c r="F421" s="102"/>
      <c r="G421" s="102"/>
      <c r="H421" s="102"/>
      <c r="I421" s="100"/>
      <c r="J421" s="100"/>
      <c r="K421" s="100"/>
      <c r="L421" s="100"/>
      <c r="M421" s="100"/>
      <c r="N421" s="100"/>
      <c r="O421" s="100"/>
      <c r="P421" s="100"/>
      <c r="Q421" s="100"/>
      <c r="R421" s="100"/>
    </row>
    <row r="422" spans="1:18" x14ac:dyDescent="0.2">
      <c r="A422" s="98"/>
      <c r="B422" s="98"/>
      <c r="C422" s="98"/>
      <c r="D422" s="98"/>
      <c r="E422" s="102"/>
      <c r="F422" s="102"/>
      <c r="G422" s="102"/>
      <c r="H422" s="102"/>
      <c r="I422" s="100"/>
      <c r="J422" s="100"/>
      <c r="K422" s="100"/>
      <c r="L422" s="100"/>
      <c r="M422" s="100"/>
      <c r="N422" s="100"/>
      <c r="O422" s="100"/>
      <c r="P422" s="100"/>
      <c r="Q422" s="100"/>
      <c r="R422" s="100"/>
    </row>
    <row r="423" spans="1:18" x14ac:dyDescent="0.2">
      <c r="A423" s="98"/>
      <c r="B423" s="98"/>
      <c r="C423" s="98"/>
      <c r="D423" s="98"/>
      <c r="E423" s="102"/>
      <c r="F423" s="102"/>
      <c r="G423" s="102"/>
      <c r="H423" s="102"/>
      <c r="I423" s="100"/>
      <c r="J423" s="100"/>
      <c r="K423" s="100"/>
      <c r="L423" s="100"/>
      <c r="M423" s="100"/>
      <c r="N423" s="100"/>
      <c r="O423" s="100"/>
      <c r="P423" s="100"/>
      <c r="Q423" s="100"/>
      <c r="R423" s="100"/>
    </row>
    <row r="424" spans="1:18" x14ac:dyDescent="0.2">
      <c r="A424" s="98"/>
      <c r="B424" s="98"/>
      <c r="C424" s="98"/>
      <c r="D424" s="98"/>
      <c r="E424" s="102"/>
      <c r="F424" s="102"/>
      <c r="G424" s="102"/>
      <c r="H424" s="102"/>
      <c r="I424" s="100"/>
      <c r="J424" s="100"/>
      <c r="K424" s="100"/>
      <c r="L424" s="100"/>
      <c r="M424" s="100"/>
      <c r="N424" s="100"/>
      <c r="O424" s="100"/>
      <c r="P424" s="100"/>
      <c r="Q424" s="100"/>
      <c r="R424" s="100"/>
    </row>
    <row r="425" spans="1:18" x14ac:dyDescent="0.2">
      <c r="A425" s="98"/>
      <c r="B425" s="98"/>
      <c r="C425" s="98"/>
      <c r="D425" s="98"/>
      <c r="E425" s="102"/>
      <c r="F425" s="102"/>
      <c r="G425" s="102"/>
      <c r="H425" s="102"/>
      <c r="I425" s="100"/>
      <c r="J425" s="100"/>
      <c r="K425" s="100"/>
      <c r="L425" s="100"/>
      <c r="M425" s="100"/>
      <c r="N425" s="100"/>
      <c r="O425" s="100"/>
      <c r="P425" s="100"/>
      <c r="Q425" s="100"/>
      <c r="R425" s="100"/>
    </row>
    <row r="426" spans="1:18" x14ac:dyDescent="0.2">
      <c r="A426" s="98"/>
      <c r="B426" s="98"/>
      <c r="C426" s="98"/>
      <c r="D426" s="98"/>
      <c r="E426" s="102"/>
      <c r="F426" s="102"/>
      <c r="G426" s="102"/>
      <c r="H426" s="102"/>
      <c r="I426" s="100"/>
      <c r="J426" s="100"/>
      <c r="K426" s="100"/>
      <c r="L426" s="100"/>
      <c r="M426" s="100"/>
      <c r="N426" s="100"/>
      <c r="O426" s="100"/>
      <c r="P426" s="100"/>
      <c r="Q426" s="100"/>
      <c r="R426" s="100"/>
    </row>
    <row r="427" spans="1:18" x14ac:dyDescent="0.2">
      <c r="A427" s="98"/>
      <c r="B427" s="98"/>
      <c r="C427" s="98"/>
      <c r="D427" s="98"/>
      <c r="E427" s="102"/>
      <c r="F427" s="102"/>
      <c r="G427" s="102"/>
      <c r="H427" s="102"/>
      <c r="I427" s="100"/>
      <c r="J427" s="100"/>
      <c r="K427" s="100"/>
      <c r="L427" s="100"/>
      <c r="M427" s="100"/>
      <c r="N427" s="100"/>
      <c r="O427" s="100"/>
      <c r="P427" s="100"/>
      <c r="Q427" s="100"/>
      <c r="R427" s="100"/>
    </row>
    <row r="428" spans="1:18" x14ac:dyDescent="0.2">
      <c r="A428" s="98"/>
      <c r="B428" s="98"/>
      <c r="C428" s="98"/>
      <c r="D428" s="98"/>
      <c r="E428" s="102"/>
      <c r="F428" s="102"/>
      <c r="G428" s="102"/>
      <c r="H428" s="102"/>
      <c r="I428" s="100"/>
      <c r="J428" s="100"/>
      <c r="K428" s="100"/>
      <c r="L428" s="100"/>
      <c r="M428" s="100"/>
      <c r="N428" s="100"/>
      <c r="O428" s="100"/>
      <c r="P428" s="100"/>
      <c r="Q428" s="100"/>
      <c r="R428" s="100"/>
    </row>
    <row r="429" spans="1:18" x14ac:dyDescent="0.2">
      <c r="A429" s="98"/>
      <c r="B429" s="98"/>
      <c r="C429" s="98"/>
      <c r="D429" s="98"/>
      <c r="E429" s="102"/>
      <c r="F429" s="102"/>
      <c r="G429" s="102"/>
      <c r="H429" s="102"/>
      <c r="I429" s="100"/>
      <c r="J429" s="100"/>
      <c r="K429" s="100"/>
      <c r="L429" s="100"/>
      <c r="M429" s="100"/>
      <c r="N429" s="100"/>
      <c r="O429" s="100"/>
      <c r="P429" s="100"/>
      <c r="Q429" s="100"/>
      <c r="R429" s="100"/>
    </row>
    <row r="430" spans="1:18" x14ac:dyDescent="0.2">
      <c r="A430" s="98"/>
      <c r="B430" s="98"/>
      <c r="C430" s="98"/>
      <c r="D430" s="98"/>
      <c r="E430" s="102"/>
      <c r="F430" s="102"/>
      <c r="G430" s="102"/>
      <c r="H430" s="102"/>
      <c r="I430" s="100"/>
      <c r="J430" s="100"/>
      <c r="K430" s="100"/>
      <c r="L430" s="100"/>
      <c r="M430" s="100"/>
      <c r="N430" s="100"/>
      <c r="O430" s="100"/>
      <c r="P430" s="100"/>
      <c r="Q430" s="100"/>
      <c r="R430" s="100"/>
    </row>
    <row r="431" spans="1:18" x14ac:dyDescent="0.2">
      <c r="A431" s="98"/>
      <c r="B431" s="98"/>
      <c r="C431" s="98"/>
      <c r="D431" s="98"/>
      <c r="E431" s="102"/>
      <c r="F431" s="102"/>
      <c r="G431" s="102"/>
      <c r="H431" s="102"/>
      <c r="I431" s="100"/>
      <c r="J431" s="100"/>
      <c r="K431" s="100"/>
      <c r="L431" s="100"/>
      <c r="M431" s="100"/>
      <c r="N431" s="100"/>
      <c r="O431" s="100"/>
      <c r="P431" s="100"/>
      <c r="Q431" s="100"/>
      <c r="R431" s="100"/>
    </row>
    <row r="432" spans="1:18" x14ac:dyDescent="0.2">
      <c r="A432" s="98"/>
      <c r="B432" s="98"/>
      <c r="C432" s="98"/>
      <c r="D432" s="98"/>
      <c r="E432" s="102"/>
      <c r="F432" s="102"/>
      <c r="G432" s="102"/>
      <c r="H432" s="102"/>
      <c r="I432" s="100"/>
      <c r="J432" s="100"/>
      <c r="K432" s="100"/>
      <c r="L432" s="100"/>
      <c r="M432" s="100"/>
      <c r="N432" s="100"/>
      <c r="O432" s="100"/>
      <c r="P432" s="100"/>
      <c r="Q432" s="100"/>
      <c r="R432" s="100"/>
    </row>
    <row r="433" spans="1:18" x14ac:dyDescent="0.2">
      <c r="A433" s="98"/>
      <c r="B433" s="98"/>
      <c r="C433" s="98"/>
      <c r="D433" s="98"/>
      <c r="E433" s="102"/>
      <c r="F433" s="102"/>
      <c r="G433" s="102"/>
      <c r="H433" s="102"/>
      <c r="I433" s="100"/>
      <c r="J433" s="100"/>
      <c r="K433" s="100"/>
      <c r="L433" s="100"/>
      <c r="M433" s="100"/>
      <c r="N433" s="100"/>
      <c r="O433" s="100"/>
      <c r="P433" s="100"/>
      <c r="Q433" s="100"/>
      <c r="R433" s="100"/>
    </row>
    <row r="434" spans="1:18" x14ac:dyDescent="0.2">
      <c r="A434" s="98"/>
      <c r="B434" s="98"/>
      <c r="C434" s="98"/>
      <c r="D434" s="98"/>
      <c r="E434" s="102"/>
      <c r="F434" s="102"/>
      <c r="G434" s="102"/>
      <c r="H434" s="102"/>
      <c r="I434" s="100"/>
      <c r="J434" s="100"/>
      <c r="K434" s="100"/>
      <c r="L434" s="100"/>
      <c r="M434" s="100"/>
      <c r="N434" s="100"/>
      <c r="O434" s="100"/>
      <c r="P434" s="100"/>
      <c r="Q434" s="100"/>
      <c r="R434" s="100"/>
    </row>
    <row r="435" spans="1:18" x14ac:dyDescent="0.2">
      <c r="A435" s="98"/>
      <c r="B435" s="98"/>
      <c r="C435" s="98"/>
      <c r="D435" s="98"/>
      <c r="E435" s="102"/>
      <c r="F435" s="102"/>
      <c r="G435" s="102"/>
      <c r="H435" s="102"/>
      <c r="I435" s="100"/>
      <c r="J435" s="100"/>
      <c r="K435" s="100"/>
      <c r="L435" s="100"/>
      <c r="M435" s="100"/>
      <c r="N435" s="100"/>
      <c r="O435" s="100"/>
      <c r="P435" s="100"/>
      <c r="Q435" s="100"/>
      <c r="R435" s="100"/>
    </row>
    <row r="436" spans="1:18" x14ac:dyDescent="0.2">
      <c r="J436" s="100"/>
      <c r="K436" s="100"/>
      <c r="L436" s="100"/>
      <c r="M436" s="100"/>
      <c r="N436" s="100"/>
      <c r="O436" s="100"/>
      <c r="P436" s="100"/>
      <c r="Q436" s="100"/>
      <c r="R436" s="100"/>
    </row>
  </sheetData>
  <sortState ref="I47:R55">
    <sortCondition ref="R47:R55"/>
  </sortState>
  <printOptions gridLines="1"/>
  <pageMargins left="0.43307086614173229" right="0" top="0.74803149606299213" bottom="0.55118110236220474" header="0.31496062992125984" footer="0.31496062992125984"/>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398"/>
  <sheetViews>
    <sheetView topLeftCell="C1" workbookViewId="0">
      <selection activeCell="D1" sqref="D1:AN1048576"/>
    </sheetView>
  </sheetViews>
  <sheetFormatPr defaultColWidth="9.140625" defaultRowHeight="12.75" x14ac:dyDescent="0.2"/>
  <cols>
    <col min="1" max="1" width="16" style="60" customWidth="1"/>
    <col min="2" max="2" width="10.7109375" style="60" customWidth="1"/>
    <col min="3" max="3" width="5.28515625" style="60" customWidth="1"/>
    <col min="4" max="4" width="9" style="60" customWidth="1"/>
    <col min="5" max="5" width="6.140625" style="60" customWidth="1"/>
    <col min="6" max="6" width="11.7109375" style="60" customWidth="1"/>
    <col min="7" max="7" width="9.140625" style="60"/>
    <col min="8" max="8" width="9.5703125" style="60" customWidth="1"/>
    <col min="9" max="9" width="6" style="60" customWidth="1"/>
    <col min="10" max="10" width="4.42578125" style="60" customWidth="1"/>
    <col min="11" max="11" width="6.7109375" style="60" customWidth="1"/>
    <col min="12" max="13" width="3.7109375" style="56" customWidth="1"/>
    <col min="14" max="15" width="3.28515625" style="60" customWidth="1"/>
    <col min="16" max="16" width="7.7109375" style="58" customWidth="1"/>
    <col min="17" max="17" width="5.85546875" style="67" customWidth="1"/>
    <col min="18" max="18" width="4.42578125" style="62" customWidth="1"/>
    <col min="19" max="19" width="3.28515625" style="62" customWidth="1"/>
    <col min="20" max="20" width="4.42578125" style="58" customWidth="1"/>
    <col min="21" max="21" width="3.85546875" style="56" customWidth="1"/>
    <col min="22" max="22" width="5.7109375" style="56" customWidth="1"/>
    <col min="23" max="23" width="6.28515625" style="56" customWidth="1"/>
    <col min="24" max="24" width="4" style="62" customWidth="1"/>
    <col min="25" max="26" width="3.28515625" style="56" customWidth="1"/>
    <col min="27" max="27" width="9" style="56" customWidth="1"/>
    <col min="28" max="28" width="12.42578125" style="56" customWidth="1"/>
    <col min="29" max="29" width="3.42578125" style="56" customWidth="1"/>
    <col min="30" max="30" width="4.5703125" style="56" customWidth="1"/>
    <col min="31" max="31" width="10" style="56" customWidth="1"/>
    <col min="32" max="34" width="9.140625" style="56" customWidth="1"/>
    <col min="35" max="36" width="9.85546875" style="56" customWidth="1"/>
    <col min="37" max="16384" width="9.140625" style="56"/>
  </cols>
  <sheetData>
    <row r="1" spans="1:40" s="64" customFormat="1" ht="74.099999999999994" customHeight="1" x14ac:dyDescent="0.2">
      <c r="A1" s="64" t="s">
        <v>19</v>
      </c>
      <c r="B1" s="64" t="s">
        <v>6</v>
      </c>
      <c r="C1" s="64" t="s">
        <v>3</v>
      </c>
      <c r="D1" s="64" t="s">
        <v>51</v>
      </c>
      <c r="E1" s="64" t="s">
        <v>881</v>
      </c>
      <c r="F1" s="64" t="s">
        <v>22</v>
      </c>
      <c r="G1" s="64" t="s">
        <v>50</v>
      </c>
      <c r="H1" s="64" t="s">
        <v>77</v>
      </c>
      <c r="I1" s="64" t="s">
        <v>52</v>
      </c>
      <c r="J1" s="64" t="s">
        <v>148</v>
      </c>
      <c r="K1" s="64" t="s">
        <v>54</v>
      </c>
      <c r="L1" s="64" t="s">
        <v>46</v>
      </c>
      <c r="M1" s="64" t="s">
        <v>26</v>
      </c>
      <c r="N1" s="64" t="s">
        <v>29</v>
      </c>
      <c r="O1" s="64" t="s">
        <v>28</v>
      </c>
      <c r="P1" s="64" t="s">
        <v>11</v>
      </c>
      <c r="Q1" s="64" t="s">
        <v>386</v>
      </c>
      <c r="R1" s="64" t="s">
        <v>12</v>
      </c>
      <c r="S1" s="64" t="s">
        <v>32</v>
      </c>
      <c r="T1" s="64" t="s">
        <v>72</v>
      </c>
      <c r="U1" s="64" t="s">
        <v>73</v>
      </c>
      <c r="V1" s="64" t="s">
        <v>47</v>
      </c>
      <c r="W1" s="64" t="s">
        <v>48</v>
      </c>
      <c r="X1" s="64" t="s">
        <v>49</v>
      </c>
      <c r="Y1" s="64" t="s">
        <v>13</v>
      </c>
      <c r="Z1" s="64" t="s">
        <v>41</v>
      </c>
      <c r="AA1" s="64" t="s">
        <v>79</v>
      </c>
      <c r="AB1" s="64" t="s">
        <v>10</v>
      </c>
      <c r="AC1" s="64" t="s">
        <v>147</v>
      </c>
      <c r="AD1" s="64" t="s">
        <v>151</v>
      </c>
      <c r="AE1" s="64" t="s">
        <v>152</v>
      </c>
      <c r="AF1" s="64" t="s">
        <v>153</v>
      </c>
      <c r="AG1" s="64" t="s">
        <v>154</v>
      </c>
      <c r="AH1" s="64" t="s">
        <v>155</v>
      </c>
      <c r="AI1" s="64" t="s">
        <v>156</v>
      </c>
      <c r="AJ1" s="64" t="s">
        <v>157</v>
      </c>
      <c r="AK1" s="96" t="s">
        <v>159</v>
      </c>
      <c r="AL1" s="96" t="s">
        <v>158</v>
      </c>
      <c r="AM1" s="64" t="s">
        <v>945</v>
      </c>
      <c r="AN1" s="64" t="s">
        <v>1380</v>
      </c>
    </row>
    <row r="2" spans="1:40" x14ac:dyDescent="0.2">
      <c r="A2" s="60" t="s">
        <v>765</v>
      </c>
      <c r="B2" s="60" t="s">
        <v>371</v>
      </c>
      <c r="C2" s="60" t="s">
        <v>31</v>
      </c>
      <c r="D2" s="107" t="s">
        <v>538</v>
      </c>
      <c r="E2" s="107" t="str">
        <f>LEFT(D2,5)</f>
        <v>001-1</v>
      </c>
      <c r="F2" s="65">
        <v>41753</v>
      </c>
      <c r="G2" s="60" t="s">
        <v>926</v>
      </c>
      <c r="H2" s="58" t="s">
        <v>763</v>
      </c>
      <c r="I2" s="57">
        <v>0.65625</v>
      </c>
      <c r="J2" s="69">
        <v>1</v>
      </c>
      <c r="K2" s="56" t="s">
        <v>96</v>
      </c>
      <c r="L2" s="69">
        <v>5</v>
      </c>
      <c r="M2" s="69">
        <v>1</v>
      </c>
      <c r="N2" s="69">
        <v>3</v>
      </c>
      <c r="O2" s="70" t="s">
        <v>63</v>
      </c>
      <c r="P2" s="70" t="s">
        <v>141</v>
      </c>
      <c r="Q2" s="69"/>
      <c r="R2" s="69">
        <v>0</v>
      </c>
      <c r="S2" s="70"/>
      <c r="T2" s="70"/>
      <c r="U2" s="70"/>
      <c r="V2" s="69"/>
      <c r="W2" s="69"/>
      <c r="AC2" s="70"/>
      <c r="AD2" s="62">
        <f>LOOKUP($D2,'Design Component Spatial Info'!$C$231:$C$575,'Design Component Spatial Info'!E$231:E$575)</f>
        <v>11</v>
      </c>
      <c r="AE2" s="62">
        <f>LOOKUP($D2,'Design Component Spatial Info'!$C$231:$C$575,'Design Component Spatial Info'!M$231:M$575)</f>
        <v>373900.60009999998</v>
      </c>
      <c r="AF2" s="62">
        <f>LOOKUP($D2,'Design Component Spatial Info'!$C$231:$C$575,'Design Component Spatial Info'!N$231:N$575)</f>
        <v>5442251.6793999998</v>
      </c>
      <c r="AG2" s="67">
        <f t="shared" ref="AG2" si="0">IF(V2="",0,SIN(RADIANS(VALUE(V2)))*VALUE(W2)+AE2)</f>
        <v>0</v>
      </c>
      <c r="AH2" s="67">
        <f t="shared" ref="AH2" si="1">IF(V2="",0,COS(RADIANS(VALUE(V2)))*VALUE(W2)+AF2)</f>
        <v>0</v>
      </c>
      <c r="AI2" s="62">
        <f>LOOKUP($D2,'Design Component Spatial Info'!$C$231:$C$575,'Design Component Spatial Info'!O$231:O$575)</f>
        <v>1530468</v>
      </c>
      <c r="AJ2" s="62">
        <f>LOOKUP($D2,'Design Component Spatial Info'!$C$231:$C$575,'Design Component Spatial Info'!P$231:P$575)</f>
        <v>483250</v>
      </c>
      <c r="AM2" s="28">
        <v>7.5479000000000004E-2</v>
      </c>
      <c r="AN2" s="97" t="str">
        <f>IF(AM2&lt;0.05,"VL",IF(AM2&lt;0.16,"L","M"))</f>
        <v>L</v>
      </c>
    </row>
    <row r="3" spans="1:40" x14ac:dyDescent="0.2">
      <c r="A3" s="60" t="s">
        <v>765</v>
      </c>
      <c r="B3" s="60" t="s">
        <v>371</v>
      </c>
      <c r="C3" s="60" t="s">
        <v>31</v>
      </c>
      <c r="D3" s="98" t="s">
        <v>539</v>
      </c>
      <c r="E3" s="98" t="str">
        <f t="shared" ref="E3:E64" si="2">LEFT(D3,5)</f>
        <v>001-1</v>
      </c>
      <c r="F3" s="65">
        <v>41753</v>
      </c>
      <c r="G3" s="60" t="s">
        <v>926</v>
      </c>
      <c r="H3" s="58" t="s">
        <v>763</v>
      </c>
      <c r="I3" s="57">
        <v>0.63194444444444442</v>
      </c>
      <c r="J3" s="69">
        <v>1</v>
      </c>
      <c r="K3" s="56" t="s">
        <v>96</v>
      </c>
      <c r="L3" s="69">
        <v>5</v>
      </c>
      <c r="M3" s="69">
        <v>0</v>
      </c>
      <c r="N3" s="69">
        <v>4</v>
      </c>
      <c r="O3" s="70" t="s">
        <v>63</v>
      </c>
      <c r="P3" s="70" t="s">
        <v>141</v>
      </c>
      <c r="Q3" s="69"/>
      <c r="R3" s="70">
        <v>0</v>
      </c>
      <c r="S3" s="70"/>
      <c r="T3" s="70"/>
      <c r="U3" s="70"/>
      <c r="V3" s="69"/>
      <c r="W3" s="69"/>
      <c r="AC3" s="70"/>
      <c r="AD3" s="62">
        <f>LOOKUP($D3,'Design Component Spatial Info'!$C$231:$C$575,'Design Component Spatial Info'!E$231:E$575)</f>
        <v>11</v>
      </c>
      <c r="AE3" s="62">
        <f>LOOKUP($D3,'Design Component Spatial Info'!$C$231:$C$575,'Design Component Spatial Info'!M$231:M$575)</f>
        <v>374000.67</v>
      </c>
      <c r="AF3" s="62">
        <f>LOOKUP($D3,'Design Component Spatial Info'!$C$231:$C$575,'Design Component Spatial Info'!N$231:N$575)</f>
        <v>5443046.1103999997</v>
      </c>
      <c r="AG3" s="67">
        <f t="shared" ref="AG3:AG64" si="3">IF(V3="",0,SIN(RADIANS(VALUE(V3)))*VALUE(W3)+AE3)</f>
        <v>0</v>
      </c>
      <c r="AH3" s="67">
        <f t="shared" ref="AH3:AH64" si="4">IF(V3="",0,COS(RADIANS(VALUE(V3)))*VALUE(W3)+AF3)</f>
        <v>0</v>
      </c>
      <c r="AI3" s="62">
        <f>LOOKUP($D3,'Design Component Spatial Info'!$C$231:$C$575,'Design Component Spatial Info'!O$231:O$575)</f>
        <v>1530468</v>
      </c>
      <c r="AJ3" s="62">
        <f>LOOKUP($D3,'Design Component Spatial Info'!$C$231:$C$575,'Design Component Spatial Info'!P$231:P$575)</f>
        <v>484050</v>
      </c>
      <c r="AM3" s="28">
        <v>0.19117100000000001</v>
      </c>
      <c r="AN3" s="97" t="str">
        <f t="shared" ref="AN3:AN66" si="5">IF(AM3&lt;0.05,"VL",IF(AM3&lt;0.16,"L","M"))</f>
        <v>M</v>
      </c>
    </row>
    <row r="4" spans="1:40" x14ac:dyDescent="0.2">
      <c r="A4" s="60" t="s">
        <v>765</v>
      </c>
      <c r="B4" s="60" t="s">
        <v>371</v>
      </c>
      <c r="C4" s="60" t="s">
        <v>31</v>
      </c>
      <c r="D4" s="60" t="s">
        <v>540</v>
      </c>
      <c r="E4" s="98" t="str">
        <f t="shared" si="2"/>
        <v>001-1</v>
      </c>
      <c r="F4" s="65">
        <v>41753</v>
      </c>
      <c r="G4" s="60" t="s">
        <v>382</v>
      </c>
      <c r="H4" s="58" t="s">
        <v>763</v>
      </c>
      <c r="I4" s="57">
        <v>0.29375000000000001</v>
      </c>
      <c r="J4" s="69">
        <v>1</v>
      </c>
      <c r="K4" s="56" t="s">
        <v>96</v>
      </c>
      <c r="L4" s="69">
        <v>1</v>
      </c>
      <c r="M4" s="89">
        <v>0</v>
      </c>
      <c r="N4" s="69">
        <v>4</v>
      </c>
      <c r="O4" s="70" t="s">
        <v>911</v>
      </c>
      <c r="P4" s="70" t="s">
        <v>141</v>
      </c>
      <c r="Q4" s="69"/>
      <c r="R4" s="70">
        <v>0</v>
      </c>
      <c r="S4" s="70"/>
      <c r="T4" s="70"/>
      <c r="U4" s="70"/>
      <c r="V4" s="69"/>
      <c r="W4" s="69"/>
      <c r="AC4" s="70"/>
      <c r="AD4" s="62">
        <f>LOOKUP($D4,'Design Component Spatial Info'!$C$231:$C$575,'Design Component Spatial Info'!E$231:E$575)</f>
        <v>11</v>
      </c>
      <c r="AE4" s="62">
        <f>LOOKUP($D4,'Design Component Spatial Info'!$C$231:$C$575,'Design Component Spatial Info'!M$231:M$575)</f>
        <v>374793.32669999998</v>
      </c>
      <c r="AF4" s="62">
        <f>LOOKUP($D4,'Design Component Spatial Info'!$C$231:$C$575,'Design Component Spatial Info'!N$231:N$575)</f>
        <v>5442945.8932999996</v>
      </c>
      <c r="AG4" s="67">
        <f t="shared" si="3"/>
        <v>0</v>
      </c>
      <c r="AH4" s="67">
        <f t="shared" si="4"/>
        <v>0</v>
      </c>
      <c r="AI4" s="62">
        <f>LOOKUP($D4,'Design Component Spatial Info'!$C$231:$C$575,'Design Component Spatial Info'!O$231:O$575)</f>
        <v>1531268</v>
      </c>
      <c r="AJ4" s="62">
        <f>LOOKUP($D4,'Design Component Spatial Info'!$C$231:$C$575,'Design Component Spatial Info'!P$231:P$575)</f>
        <v>484050</v>
      </c>
      <c r="AM4" s="28">
        <v>0.115867</v>
      </c>
      <c r="AN4" s="97" t="str">
        <f t="shared" si="5"/>
        <v>L</v>
      </c>
    </row>
    <row r="5" spans="1:40" x14ac:dyDescent="0.2">
      <c r="A5" s="60" t="s">
        <v>765</v>
      </c>
      <c r="B5" s="60" t="s">
        <v>371</v>
      </c>
      <c r="C5" s="60" t="s">
        <v>31</v>
      </c>
      <c r="D5" s="60" t="s">
        <v>541</v>
      </c>
      <c r="E5" s="98" t="str">
        <f t="shared" si="2"/>
        <v>001-1</v>
      </c>
      <c r="F5" s="65">
        <v>41753</v>
      </c>
      <c r="G5" s="60" t="s">
        <v>382</v>
      </c>
      <c r="H5" s="58" t="s">
        <v>763</v>
      </c>
      <c r="I5" s="57">
        <v>0.28194444444444444</v>
      </c>
      <c r="J5" s="69">
        <v>1</v>
      </c>
      <c r="K5" s="56" t="s">
        <v>96</v>
      </c>
      <c r="L5" s="69">
        <v>1</v>
      </c>
      <c r="M5" s="69">
        <v>0</v>
      </c>
      <c r="N5" s="69">
        <v>4</v>
      </c>
      <c r="O5" s="70" t="s">
        <v>911</v>
      </c>
      <c r="P5" s="70" t="s">
        <v>141</v>
      </c>
      <c r="Q5" s="69"/>
      <c r="R5" s="70">
        <v>0</v>
      </c>
      <c r="S5" s="70"/>
      <c r="T5" s="70"/>
      <c r="U5" s="70"/>
      <c r="V5" s="69"/>
      <c r="W5" s="69"/>
      <c r="AC5" s="70"/>
      <c r="AD5" s="62">
        <f>LOOKUP($D5,'Design Component Spatial Info'!$C$231:$C$575,'Design Component Spatial Info'!E$231:E$575)</f>
        <v>11</v>
      </c>
      <c r="AE5" s="62">
        <f>LOOKUP($D5,'Design Component Spatial Info'!$C$231:$C$575,'Design Component Spatial Info'!M$231:M$575)</f>
        <v>375585.97979999997</v>
      </c>
      <c r="AF5" s="62">
        <f>LOOKUP($D5,'Design Component Spatial Info'!$C$231:$C$575,'Design Component Spatial Info'!N$231:N$575)</f>
        <v>5442845.6683</v>
      </c>
      <c r="AG5" s="67">
        <f t="shared" si="3"/>
        <v>0</v>
      </c>
      <c r="AH5" s="67">
        <f t="shared" si="4"/>
        <v>0</v>
      </c>
      <c r="AI5" s="62">
        <f>LOOKUP($D5,'Design Component Spatial Info'!$C$231:$C$575,'Design Component Spatial Info'!O$231:O$575)</f>
        <v>1532068</v>
      </c>
      <c r="AJ5" s="62">
        <f>LOOKUP($D5,'Design Component Spatial Info'!$C$231:$C$575,'Design Component Spatial Info'!P$231:P$575)</f>
        <v>484050</v>
      </c>
      <c r="AM5" s="28">
        <v>3.5973999999999999E-2</v>
      </c>
      <c r="AN5" s="97" t="str">
        <f t="shared" si="5"/>
        <v>VL</v>
      </c>
    </row>
    <row r="6" spans="1:40" x14ac:dyDescent="0.2">
      <c r="A6" s="60" t="s">
        <v>765</v>
      </c>
      <c r="B6" s="60" t="s">
        <v>371</v>
      </c>
      <c r="C6" s="60" t="s">
        <v>31</v>
      </c>
      <c r="D6" s="60" t="s">
        <v>568</v>
      </c>
      <c r="E6" s="98" t="str">
        <f t="shared" si="2"/>
        <v>002-1</v>
      </c>
      <c r="F6" s="65">
        <v>41753</v>
      </c>
      <c r="G6" s="60" t="s">
        <v>382</v>
      </c>
      <c r="H6" s="58" t="s">
        <v>763</v>
      </c>
      <c r="I6" s="57">
        <v>0.67638888888888893</v>
      </c>
      <c r="J6" s="69">
        <v>1</v>
      </c>
      <c r="K6" s="56" t="s">
        <v>96</v>
      </c>
      <c r="L6" s="69">
        <v>6</v>
      </c>
      <c r="M6" s="69">
        <v>1</v>
      </c>
      <c r="N6" s="69">
        <v>3</v>
      </c>
      <c r="O6" s="70" t="s">
        <v>63</v>
      </c>
      <c r="P6" s="70" t="s">
        <v>383</v>
      </c>
      <c r="Q6" s="69">
        <v>58</v>
      </c>
      <c r="R6" s="70">
        <v>1</v>
      </c>
      <c r="S6" s="70" t="s">
        <v>135</v>
      </c>
      <c r="T6" s="70" t="s">
        <v>103</v>
      </c>
      <c r="U6" s="70" t="s">
        <v>85</v>
      </c>
      <c r="V6" s="69">
        <v>258</v>
      </c>
      <c r="W6" s="69">
        <v>175</v>
      </c>
      <c r="X6" s="62" t="s">
        <v>145</v>
      </c>
      <c r="Y6" s="56" t="s">
        <v>121</v>
      </c>
      <c r="AA6" s="56" t="s">
        <v>1294</v>
      </c>
      <c r="AC6" s="70"/>
      <c r="AD6" s="62">
        <f>LOOKUP($D6,'Design Component Spatial Info'!$C$231:$C$575,'Design Component Spatial Info'!E$231:E$575)</f>
        <v>11</v>
      </c>
      <c r="AE6" s="62">
        <f>LOOKUP($D6,'Design Component Spatial Info'!$C$231:$C$575,'Design Component Spatial Info'!M$231:M$575)</f>
        <v>369644.7917</v>
      </c>
      <c r="AF6" s="62">
        <f>LOOKUP($D6,'Design Component Spatial Info'!$C$231:$C$575,'Design Component Spatial Info'!N$231:N$575)</f>
        <v>5446824.9400000004</v>
      </c>
      <c r="AG6" s="67">
        <f t="shared" si="3"/>
        <v>369473.61586987157</v>
      </c>
      <c r="AH6" s="67">
        <f t="shared" si="4"/>
        <v>5446788.555454107</v>
      </c>
      <c r="AI6" s="62">
        <f>LOOKUP($D6,'Design Component Spatial Info'!$C$231:$C$575,'Design Component Spatial Info'!O$231:O$575)</f>
        <v>1525668</v>
      </c>
      <c r="AJ6" s="62">
        <f>LOOKUP($D6,'Design Component Spatial Info'!$C$231:$C$575,'Design Component Spatial Info'!P$231:P$575)</f>
        <v>487250</v>
      </c>
      <c r="AK6">
        <v>1525502.5079999999</v>
      </c>
      <c r="AL6">
        <v>487192.49099999998</v>
      </c>
      <c r="AM6" s="28">
        <v>0.112722</v>
      </c>
      <c r="AN6" s="97" t="str">
        <f t="shared" si="5"/>
        <v>L</v>
      </c>
    </row>
    <row r="7" spans="1:40" x14ac:dyDescent="0.2">
      <c r="A7" s="60" t="s">
        <v>765</v>
      </c>
      <c r="B7" s="60" t="s">
        <v>371</v>
      </c>
      <c r="C7" s="60" t="s">
        <v>31</v>
      </c>
      <c r="D7" s="60" t="s">
        <v>569</v>
      </c>
      <c r="E7" s="98" t="str">
        <f t="shared" si="2"/>
        <v>002-1</v>
      </c>
      <c r="F7" s="65">
        <v>41753</v>
      </c>
      <c r="G7" s="60" t="s">
        <v>382</v>
      </c>
      <c r="H7" s="58" t="s">
        <v>763</v>
      </c>
      <c r="I7" s="57">
        <v>0.65833333333333333</v>
      </c>
      <c r="J7" s="69">
        <v>1</v>
      </c>
      <c r="K7" s="56" t="s">
        <v>96</v>
      </c>
      <c r="L7" s="69">
        <v>8</v>
      </c>
      <c r="M7" s="89">
        <v>0</v>
      </c>
      <c r="N7" s="69">
        <v>3</v>
      </c>
      <c r="O7" s="70" t="s">
        <v>75</v>
      </c>
      <c r="P7" s="70" t="s">
        <v>141</v>
      </c>
      <c r="Q7" s="69"/>
      <c r="R7" s="70">
        <v>0</v>
      </c>
      <c r="S7" s="70"/>
      <c r="T7" s="70"/>
      <c r="U7" s="70"/>
      <c r="V7" s="69"/>
      <c r="W7" s="69"/>
      <c r="AC7" s="70"/>
      <c r="AD7" s="62">
        <f>LOOKUP($D7,'Design Component Spatial Info'!$C$231:$C$575,'Design Component Spatial Info'!E$231:E$575)</f>
        <v>11</v>
      </c>
      <c r="AE7" s="62">
        <f>LOOKUP($D7,'Design Component Spatial Info'!$C$231:$C$575,'Design Component Spatial Info'!M$231:M$575)</f>
        <v>370437.49959999998</v>
      </c>
      <c r="AF7" s="62">
        <f>LOOKUP($D7,'Design Component Spatial Info'!$C$231:$C$575,'Design Component Spatial Info'!N$231:N$575)</f>
        <v>5446724.7610999998</v>
      </c>
      <c r="AG7" s="67">
        <f t="shared" si="3"/>
        <v>0</v>
      </c>
      <c r="AH7" s="67">
        <f t="shared" si="4"/>
        <v>0</v>
      </c>
      <c r="AI7" s="62">
        <f>LOOKUP($D7,'Design Component Spatial Info'!$C$231:$C$575,'Design Component Spatial Info'!O$231:O$575)</f>
        <v>1526468</v>
      </c>
      <c r="AJ7" s="62">
        <f>LOOKUP($D7,'Design Component Spatial Info'!$C$231:$C$575,'Design Component Spatial Info'!P$231:P$575)</f>
        <v>487250</v>
      </c>
      <c r="AM7" s="28">
        <v>0.16424499999999997</v>
      </c>
      <c r="AN7" s="97" t="str">
        <f t="shared" si="5"/>
        <v>M</v>
      </c>
    </row>
    <row r="8" spans="1:40" x14ac:dyDescent="0.2">
      <c r="A8" s="60" t="s">
        <v>765</v>
      </c>
      <c r="B8" s="60" t="s">
        <v>371</v>
      </c>
      <c r="C8" s="60" t="s">
        <v>31</v>
      </c>
      <c r="D8" s="60" t="s">
        <v>570</v>
      </c>
      <c r="E8" s="98" t="str">
        <f t="shared" si="2"/>
        <v>002-1</v>
      </c>
      <c r="F8" s="65">
        <v>41753</v>
      </c>
      <c r="G8" s="60" t="s">
        <v>382</v>
      </c>
      <c r="H8" s="58" t="s">
        <v>763</v>
      </c>
      <c r="I8" s="57">
        <v>0.63611111111111118</v>
      </c>
      <c r="J8" s="69">
        <v>1</v>
      </c>
      <c r="K8" s="56" t="s">
        <v>96</v>
      </c>
      <c r="L8" s="69">
        <v>8</v>
      </c>
      <c r="M8" s="89">
        <v>1</v>
      </c>
      <c r="N8" s="69">
        <v>3</v>
      </c>
      <c r="O8" s="70" t="s">
        <v>63</v>
      </c>
      <c r="P8" s="70" t="s">
        <v>141</v>
      </c>
      <c r="Q8" s="69"/>
      <c r="R8" s="70">
        <v>0</v>
      </c>
      <c r="S8" s="70"/>
      <c r="T8" s="70"/>
      <c r="U8" s="70"/>
      <c r="V8" s="69"/>
      <c r="W8" s="69"/>
      <c r="AC8" s="70"/>
      <c r="AD8" s="62">
        <f>LOOKUP($D8,'Design Component Spatial Info'!$C$231:$C$575,'Design Component Spatial Info'!E$231:E$575)</f>
        <v>11</v>
      </c>
      <c r="AE8" s="62">
        <f>LOOKUP($D8,'Design Component Spatial Info'!$C$231:$C$575,'Design Component Spatial Info'!M$231:M$575)</f>
        <v>371230.20370000001</v>
      </c>
      <c r="AF8" s="62">
        <f>LOOKUP($D8,'Design Component Spatial Info'!$C$231:$C$575,'Design Component Spatial Info'!N$231:N$575)</f>
        <v>5446624.5745000001</v>
      </c>
      <c r="AG8" s="67">
        <f t="shared" si="3"/>
        <v>0</v>
      </c>
      <c r="AH8" s="67">
        <f t="shared" si="4"/>
        <v>0</v>
      </c>
      <c r="AI8" s="62">
        <f>LOOKUP($D8,'Design Component Spatial Info'!$C$231:$C$575,'Design Component Spatial Info'!O$231:O$575)</f>
        <v>1527268</v>
      </c>
      <c r="AJ8" s="62">
        <f>LOOKUP($D8,'Design Component Spatial Info'!$C$231:$C$575,'Design Component Spatial Info'!P$231:P$575)</f>
        <v>487250</v>
      </c>
      <c r="AM8" s="28">
        <v>7.4371999999999994E-2</v>
      </c>
      <c r="AN8" s="97" t="str">
        <f t="shared" si="5"/>
        <v>L</v>
      </c>
    </row>
    <row r="9" spans="1:40" x14ac:dyDescent="0.2">
      <c r="A9" s="60" t="s">
        <v>765</v>
      </c>
      <c r="B9" s="60" t="s">
        <v>371</v>
      </c>
      <c r="C9" s="60" t="s">
        <v>31</v>
      </c>
      <c r="D9" s="60" t="s">
        <v>571</v>
      </c>
      <c r="E9" s="98" t="str">
        <f t="shared" si="2"/>
        <v>002-1</v>
      </c>
      <c r="F9" s="65">
        <v>41753</v>
      </c>
      <c r="G9" s="60" t="s">
        <v>382</v>
      </c>
      <c r="H9" s="58" t="s">
        <v>763</v>
      </c>
      <c r="I9" s="57">
        <v>0.62222222222222223</v>
      </c>
      <c r="J9" s="69">
        <v>1</v>
      </c>
      <c r="K9" s="56" t="s">
        <v>95</v>
      </c>
      <c r="L9" s="69">
        <v>10</v>
      </c>
      <c r="M9" s="89">
        <v>1</v>
      </c>
      <c r="N9" s="69">
        <v>3</v>
      </c>
      <c r="O9" s="70" t="s">
        <v>63</v>
      </c>
      <c r="P9" s="70" t="s">
        <v>141</v>
      </c>
      <c r="Q9" s="69"/>
      <c r="R9" s="70">
        <v>0</v>
      </c>
      <c r="S9" s="70"/>
      <c r="T9" s="70"/>
      <c r="U9" s="70"/>
      <c r="V9" s="69"/>
      <c r="W9" s="69"/>
      <c r="AC9" s="70"/>
      <c r="AD9" s="62">
        <f>LOOKUP($D9,'Design Component Spatial Info'!$C$231:$C$575,'Design Component Spatial Info'!E$231:E$575)</f>
        <v>11</v>
      </c>
      <c r="AE9" s="62">
        <f>LOOKUP($D9,'Design Component Spatial Info'!$C$231:$C$575,'Design Component Spatial Info'!M$231:M$575)</f>
        <v>372059</v>
      </c>
      <c r="AF9" s="62">
        <f>LOOKUP($D9,'Design Component Spatial Info'!$C$231:$C$575,'Design Component Spatial Info'!N$231:N$575)</f>
        <v>5446366</v>
      </c>
      <c r="AG9" s="67">
        <f t="shared" si="3"/>
        <v>0</v>
      </c>
      <c r="AH9" s="67">
        <f t="shared" si="4"/>
        <v>0</v>
      </c>
      <c r="AI9" s="62">
        <f>LOOKUP($D9,'Design Component Spatial Info'!$C$231:$C$575,'Design Component Spatial Info'!O$231:O$575)</f>
        <v>1528123.675</v>
      </c>
      <c r="AJ9" s="62">
        <f>LOOKUP($D9,'Design Component Spatial Info'!$C$231:$C$575,'Design Component Spatial Info'!P$231:P$575)</f>
        <v>487097.52600000001</v>
      </c>
      <c r="AM9" s="28">
        <v>9.3285000000000007E-2</v>
      </c>
      <c r="AN9" s="97" t="str">
        <f t="shared" si="5"/>
        <v>L</v>
      </c>
    </row>
    <row r="10" spans="1:40" x14ac:dyDescent="0.2">
      <c r="A10" s="60" t="s">
        <v>765</v>
      </c>
      <c r="B10" s="60" t="s">
        <v>371</v>
      </c>
      <c r="C10" s="60" t="s">
        <v>31</v>
      </c>
      <c r="D10" s="60" t="s">
        <v>561</v>
      </c>
      <c r="E10" s="98" t="str">
        <f t="shared" si="2"/>
        <v>003-1</v>
      </c>
      <c r="F10" s="65">
        <v>41773</v>
      </c>
      <c r="G10" s="60" t="s">
        <v>382</v>
      </c>
      <c r="H10" s="58" t="s">
        <v>763</v>
      </c>
      <c r="I10" s="57">
        <v>0.31388888888888888</v>
      </c>
      <c r="J10" s="69">
        <v>1</v>
      </c>
      <c r="K10" s="56" t="s">
        <v>96</v>
      </c>
      <c r="L10" s="69">
        <v>12</v>
      </c>
      <c r="M10" s="69">
        <v>1</v>
      </c>
      <c r="N10" s="69">
        <v>1</v>
      </c>
      <c r="O10" s="70" t="s">
        <v>63</v>
      </c>
      <c r="P10" s="70" t="s">
        <v>141</v>
      </c>
      <c r="Q10" s="69"/>
      <c r="R10" s="70">
        <v>0</v>
      </c>
      <c r="S10" s="70"/>
      <c r="T10" s="70"/>
      <c r="U10" s="70"/>
      <c r="V10" s="69"/>
      <c r="W10" s="69"/>
      <c r="AC10" s="70"/>
      <c r="AD10" s="62">
        <f>LOOKUP($D10,'Design Component Spatial Info'!$C$231:$C$575,'Design Component Spatial Info'!E$231:E$575)</f>
        <v>11</v>
      </c>
      <c r="AE10" s="62">
        <f>LOOKUP($D10,'Design Component Spatial Info'!$C$231:$C$575,'Design Component Spatial Info'!M$231:M$575)</f>
        <v>366373.91090000002</v>
      </c>
      <c r="AF10" s="62">
        <f>LOOKUP($D10,'Design Component Spatial Info'!$C$231:$C$575,'Design Component Spatial Info'!N$231:N$575)</f>
        <v>5446431.1584000001</v>
      </c>
      <c r="AG10" s="67">
        <f t="shared" si="3"/>
        <v>0</v>
      </c>
      <c r="AH10" s="67">
        <f t="shared" si="4"/>
        <v>0</v>
      </c>
      <c r="AI10" s="62">
        <f>LOOKUP($D10,'Design Component Spatial Info'!$C$231:$C$575,'Design Component Spatial Info'!O$231:O$575)</f>
        <v>1522468</v>
      </c>
      <c r="AJ10" s="62">
        <f>LOOKUP($D10,'Design Component Spatial Info'!$C$231:$C$575,'Design Component Spatial Info'!P$231:P$575)</f>
        <v>486450</v>
      </c>
      <c r="AM10" s="28">
        <v>0.101371</v>
      </c>
      <c r="AN10" s="97" t="str">
        <f t="shared" si="5"/>
        <v>L</v>
      </c>
    </row>
    <row r="11" spans="1:40" x14ac:dyDescent="0.2">
      <c r="A11" s="60" t="s">
        <v>765</v>
      </c>
      <c r="B11" s="60" t="s">
        <v>371</v>
      </c>
      <c r="C11" s="60" t="s">
        <v>31</v>
      </c>
      <c r="D11" s="60" t="s">
        <v>562</v>
      </c>
      <c r="E11" s="98" t="str">
        <f t="shared" si="2"/>
        <v>003-1</v>
      </c>
      <c r="F11" s="65">
        <v>41773</v>
      </c>
      <c r="G11" s="60" t="s">
        <v>382</v>
      </c>
      <c r="H11" s="58" t="s">
        <v>763</v>
      </c>
      <c r="I11" s="57">
        <v>0.33124999999999999</v>
      </c>
      <c r="J11" s="69">
        <v>1</v>
      </c>
      <c r="K11" s="56" t="s">
        <v>96</v>
      </c>
      <c r="L11" s="69">
        <v>12</v>
      </c>
      <c r="M11" s="69">
        <v>0</v>
      </c>
      <c r="N11" s="69">
        <v>1</v>
      </c>
      <c r="O11" s="70" t="s">
        <v>63</v>
      </c>
      <c r="P11" s="70" t="s">
        <v>141</v>
      </c>
      <c r="Q11" s="69"/>
      <c r="R11" s="70">
        <v>0</v>
      </c>
      <c r="S11" s="70"/>
      <c r="T11" s="70"/>
      <c r="U11" s="70"/>
      <c r="V11" s="69"/>
      <c r="W11" s="69"/>
      <c r="AC11" s="70"/>
      <c r="AD11" s="62">
        <f>LOOKUP($D11,'Design Component Spatial Info'!$C$231:$C$575,'Design Component Spatial Info'!E$231:E$575)</f>
        <v>11</v>
      </c>
      <c r="AE11" s="62">
        <f>LOOKUP($D11,'Design Component Spatial Info'!$C$231:$C$575,'Design Component Spatial Info'!M$231:M$575)</f>
        <v>367066.61129999999</v>
      </c>
      <c r="AF11" s="62">
        <f>LOOKUP($D11,'Design Component Spatial Info'!$C$231:$C$575,'Design Component Spatial Info'!N$231:N$575)</f>
        <v>5445536.5873999996</v>
      </c>
      <c r="AG11" s="67">
        <f t="shared" si="3"/>
        <v>0</v>
      </c>
      <c r="AH11" s="67">
        <f t="shared" si="4"/>
        <v>0</v>
      </c>
      <c r="AI11" s="62">
        <f>LOOKUP($D11,'Design Component Spatial Info'!$C$231:$C$575,'Design Component Spatial Info'!O$231:O$575)</f>
        <v>1523268</v>
      </c>
      <c r="AJ11" s="62">
        <f>LOOKUP($D11,'Design Component Spatial Info'!$C$231:$C$575,'Design Component Spatial Info'!P$231:P$575)</f>
        <v>485650</v>
      </c>
      <c r="AM11" s="28">
        <v>0.12067700000000001</v>
      </c>
      <c r="AN11" s="97" t="str">
        <f t="shared" si="5"/>
        <v>L</v>
      </c>
    </row>
    <row r="12" spans="1:40" x14ac:dyDescent="0.2">
      <c r="A12" s="60" t="s">
        <v>765</v>
      </c>
      <c r="B12" s="60" t="s">
        <v>371</v>
      </c>
      <c r="C12" s="60" t="s">
        <v>31</v>
      </c>
      <c r="D12" s="60" t="s">
        <v>563</v>
      </c>
      <c r="E12" s="98" t="str">
        <f t="shared" si="2"/>
        <v>003-1</v>
      </c>
      <c r="F12" s="65">
        <v>41773</v>
      </c>
      <c r="G12" s="60" t="s">
        <v>382</v>
      </c>
      <c r="H12" s="58" t="s">
        <v>763</v>
      </c>
      <c r="I12" s="57">
        <v>0.30624999999999997</v>
      </c>
      <c r="J12" s="69">
        <v>1</v>
      </c>
      <c r="K12" s="56" t="s">
        <v>96</v>
      </c>
      <c r="L12" s="69">
        <v>12</v>
      </c>
      <c r="M12" s="89">
        <v>0</v>
      </c>
      <c r="N12" s="69">
        <v>1</v>
      </c>
      <c r="O12" s="70" t="s">
        <v>63</v>
      </c>
      <c r="P12" s="70" t="s">
        <v>141</v>
      </c>
      <c r="Q12" s="69"/>
      <c r="R12" s="70">
        <v>0</v>
      </c>
      <c r="S12" s="70"/>
      <c r="T12" s="70"/>
      <c r="U12" s="70"/>
      <c r="V12" s="69"/>
      <c r="W12" s="69"/>
      <c r="AC12" s="70"/>
      <c r="AD12" s="62">
        <f>LOOKUP($D12,'Design Component Spatial Info'!$C$231:$C$575,'Design Component Spatial Info'!E$231:E$575)</f>
        <v>11</v>
      </c>
      <c r="AE12" s="62">
        <f>LOOKUP($D12,'Design Component Spatial Info'!$C$231:$C$575,'Design Component Spatial Info'!M$231:M$575)</f>
        <v>367166.62670000002</v>
      </c>
      <c r="AF12" s="62">
        <f>LOOKUP($D12,'Design Component Spatial Info'!$C$231:$C$575,'Design Component Spatial Info'!N$231:N$575)</f>
        <v>5446331.0129000004</v>
      </c>
      <c r="AG12" s="67">
        <f t="shared" si="3"/>
        <v>0</v>
      </c>
      <c r="AH12" s="67">
        <f t="shared" si="4"/>
        <v>0</v>
      </c>
      <c r="AI12" s="62">
        <f>LOOKUP($D12,'Design Component Spatial Info'!$C$231:$C$575,'Design Component Spatial Info'!O$231:O$575)</f>
        <v>1523268</v>
      </c>
      <c r="AJ12" s="62">
        <f>LOOKUP($D12,'Design Component Spatial Info'!$C$231:$C$575,'Design Component Spatial Info'!P$231:P$575)</f>
        <v>486450</v>
      </c>
      <c r="AM12" s="28">
        <v>7.7277999999999999E-2</v>
      </c>
      <c r="AN12" s="97" t="str">
        <f t="shared" si="5"/>
        <v>L</v>
      </c>
    </row>
    <row r="13" spans="1:40" x14ac:dyDescent="0.2">
      <c r="A13" s="60" t="s">
        <v>765</v>
      </c>
      <c r="B13" s="60" t="s">
        <v>371</v>
      </c>
      <c r="C13" s="60" t="s">
        <v>31</v>
      </c>
      <c r="D13" s="60" t="s">
        <v>550</v>
      </c>
      <c r="E13" s="98" t="str">
        <f t="shared" si="2"/>
        <v>004-1</v>
      </c>
      <c r="F13" s="65">
        <v>41773</v>
      </c>
      <c r="G13" s="60" t="s">
        <v>382</v>
      </c>
      <c r="H13" s="58" t="s">
        <v>763</v>
      </c>
      <c r="I13" s="57">
        <v>0.37083333333333335</v>
      </c>
      <c r="J13" s="69">
        <v>1</v>
      </c>
      <c r="K13" s="56" t="s">
        <v>96</v>
      </c>
      <c r="L13" s="69">
        <v>14</v>
      </c>
      <c r="M13" s="89">
        <v>0</v>
      </c>
      <c r="N13" s="69">
        <v>1</v>
      </c>
      <c r="O13" s="70" t="s">
        <v>63</v>
      </c>
      <c r="P13" s="70" t="s">
        <v>383</v>
      </c>
      <c r="Q13" s="69">
        <v>210</v>
      </c>
      <c r="R13" s="70">
        <v>1</v>
      </c>
      <c r="S13" s="70" t="s">
        <v>135</v>
      </c>
      <c r="T13" s="70" t="s">
        <v>39</v>
      </c>
      <c r="U13" s="70" t="s">
        <v>87</v>
      </c>
      <c r="V13" s="69">
        <v>219</v>
      </c>
      <c r="W13" s="69">
        <v>400</v>
      </c>
      <c r="X13" s="62" t="s">
        <v>145</v>
      </c>
      <c r="Y13" s="56" t="s">
        <v>121</v>
      </c>
      <c r="AA13" s="56" t="s">
        <v>1381</v>
      </c>
      <c r="AC13" s="70"/>
      <c r="AD13" s="62">
        <f>LOOKUP($D13,'Design Component Spatial Info'!$C$231:$C$575,'Design Component Spatial Info'!E$231:E$575)</f>
        <v>11</v>
      </c>
      <c r="AE13" s="62">
        <f>LOOKUP($D13,'Design Component Spatial Info'!$C$231:$C$575,'Design Component Spatial Info'!M$231:M$575)</f>
        <v>367659.28129999997</v>
      </c>
      <c r="AF13" s="62">
        <f>LOOKUP($D13,'Design Component Spatial Info'!$C$231:$C$575,'Design Component Spatial Info'!N$231:N$575)</f>
        <v>5443847.5646000002</v>
      </c>
      <c r="AG13" s="67">
        <f t="shared" si="3"/>
        <v>367407.55314358004</v>
      </c>
      <c r="AH13" s="67">
        <f t="shared" si="4"/>
        <v>5443536.706215417</v>
      </c>
      <c r="AI13" s="62">
        <f>LOOKUP($D13,'Design Component Spatial Info'!$C$231:$C$575,'Design Component Spatial Info'!O$231:O$575)</f>
        <v>1524068</v>
      </c>
      <c r="AJ13" s="62">
        <f>LOOKUP($D13,'Design Component Spatial Info'!$C$231:$C$575,'Design Component Spatial Info'!P$231:P$575)</f>
        <v>484050</v>
      </c>
      <c r="AK13">
        <v>1523856.8030000001</v>
      </c>
      <c r="AL13">
        <v>483710.34499999997</v>
      </c>
      <c r="AM13" s="28">
        <v>0.16098700000000002</v>
      </c>
      <c r="AN13" s="97" t="str">
        <f t="shared" si="5"/>
        <v>M</v>
      </c>
    </row>
    <row r="14" spans="1:40" x14ac:dyDescent="0.2">
      <c r="A14" s="60" t="s">
        <v>765</v>
      </c>
      <c r="B14" s="60" t="s">
        <v>371</v>
      </c>
      <c r="C14" s="60" t="s">
        <v>31</v>
      </c>
      <c r="D14" s="60" t="s">
        <v>551</v>
      </c>
      <c r="E14" s="98" t="str">
        <f t="shared" si="2"/>
        <v>004-1</v>
      </c>
      <c r="F14" s="65">
        <v>41773</v>
      </c>
      <c r="G14" s="60" t="s">
        <v>382</v>
      </c>
      <c r="H14" s="58" t="s">
        <v>763</v>
      </c>
      <c r="I14" s="57">
        <v>0.39999999999999997</v>
      </c>
      <c r="J14" s="69">
        <v>1</v>
      </c>
      <c r="K14" s="56" t="s">
        <v>96</v>
      </c>
      <c r="L14" s="69">
        <v>14</v>
      </c>
      <c r="M14" s="69">
        <v>0</v>
      </c>
      <c r="N14" s="69">
        <v>2</v>
      </c>
      <c r="O14" s="70" t="s">
        <v>63</v>
      </c>
      <c r="P14" s="70" t="s">
        <v>141</v>
      </c>
      <c r="Q14" s="69"/>
      <c r="R14" s="70">
        <v>0</v>
      </c>
      <c r="S14" s="70"/>
      <c r="T14" s="70"/>
      <c r="U14" s="70"/>
      <c r="V14" s="69"/>
      <c r="W14" s="69"/>
      <c r="AC14" s="70"/>
      <c r="AD14" s="62">
        <f>LOOKUP($D14,'Design Component Spatial Info'!$C$231:$C$575,'Design Component Spatial Info'!E$231:E$575)</f>
        <v>11</v>
      </c>
      <c r="AE14" s="62">
        <f>LOOKUP($D14,'Design Component Spatial Info'!$C$231:$C$575,'Design Component Spatial Info'!M$231:M$575)</f>
        <v>367759.29710000003</v>
      </c>
      <c r="AF14" s="62">
        <f>LOOKUP($D14,'Design Component Spatial Info'!$C$231:$C$575,'Design Component Spatial Info'!N$231:N$575)</f>
        <v>5444642.0047000004</v>
      </c>
      <c r="AG14" s="67">
        <f t="shared" si="3"/>
        <v>0</v>
      </c>
      <c r="AH14" s="67">
        <f t="shared" si="4"/>
        <v>0</v>
      </c>
      <c r="AI14" s="62">
        <f>LOOKUP($D14,'Design Component Spatial Info'!$C$231:$C$575,'Design Component Spatial Info'!O$231:O$575)</f>
        <v>1524068</v>
      </c>
      <c r="AJ14" s="62">
        <f>LOOKUP($D14,'Design Component Spatial Info'!$C$231:$C$575,'Design Component Spatial Info'!P$231:P$575)</f>
        <v>484850</v>
      </c>
      <c r="AM14" s="28">
        <v>0.22557099999999999</v>
      </c>
      <c r="AN14" s="97" t="str">
        <f t="shared" si="5"/>
        <v>M</v>
      </c>
    </row>
    <row r="15" spans="1:40" x14ac:dyDescent="0.2">
      <c r="A15" s="60" t="s">
        <v>765</v>
      </c>
      <c r="B15" s="60" t="s">
        <v>371</v>
      </c>
      <c r="C15" s="60" t="s">
        <v>31</v>
      </c>
      <c r="D15" s="60" t="s">
        <v>552</v>
      </c>
      <c r="E15" s="98" t="str">
        <f t="shared" si="2"/>
        <v>004-1</v>
      </c>
      <c r="F15" s="65">
        <v>41773</v>
      </c>
      <c r="G15" s="60" t="s">
        <v>382</v>
      </c>
      <c r="H15" s="58" t="s">
        <v>763</v>
      </c>
      <c r="I15" s="57">
        <v>0.38263888888888892</v>
      </c>
      <c r="J15" s="69">
        <v>1</v>
      </c>
      <c r="K15" s="56" t="s">
        <v>96</v>
      </c>
      <c r="L15" s="69">
        <v>14</v>
      </c>
      <c r="M15" s="69">
        <v>1</v>
      </c>
      <c r="N15" s="69">
        <v>1</v>
      </c>
      <c r="O15" s="70" t="s">
        <v>63</v>
      </c>
      <c r="P15" s="70" t="s">
        <v>141</v>
      </c>
      <c r="Q15" s="69"/>
      <c r="R15" s="70">
        <v>0</v>
      </c>
      <c r="S15" s="70"/>
      <c r="T15" s="70"/>
      <c r="U15" s="70"/>
      <c r="V15" s="69"/>
      <c r="W15" s="69"/>
      <c r="AC15" s="70"/>
      <c r="AD15" s="62">
        <f>LOOKUP($D15,'Design Component Spatial Info'!$C$231:$C$575,'Design Component Spatial Info'!E$231:E$575)</f>
        <v>11</v>
      </c>
      <c r="AE15" s="62">
        <f>LOOKUP($D15,'Design Component Spatial Info'!$C$231:$C$575,'Design Component Spatial Info'!M$231:M$575)</f>
        <v>368451.9681</v>
      </c>
      <c r="AF15" s="62">
        <f>LOOKUP($D15,'Design Component Spatial Info'!$C$231:$C$575,'Design Component Spatial Info'!N$231:N$575)</f>
        <v>5443747.4102999996</v>
      </c>
      <c r="AG15" s="67">
        <f t="shared" si="3"/>
        <v>0</v>
      </c>
      <c r="AH15" s="67">
        <f t="shared" si="4"/>
        <v>0</v>
      </c>
      <c r="AI15" s="62">
        <f>LOOKUP($D15,'Design Component Spatial Info'!$C$231:$C$575,'Design Component Spatial Info'!O$231:O$575)</f>
        <v>1524868</v>
      </c>
      <c r="AJ15" s="62">
        <f>LOOKUP($D15,'Design Component Spatial Info'!$C$231:$C$575,'Design Component Spatial Info'!P$231:P$575)</f>
        <v>484050</v>
      </c>
      <c r="AM15" s="28">
        <v>0.32173499999999999</v>
      </c>
      <c r="AN15" s="97" t="str">
        <f t="shared" si="5"/>
        <v>M</v>
      </c>
    </row>
    <row r="16" spans="1:40" x14ac:dyDescent="0.2">
      <c r="A16" s="60" t="s">
        <v>765</v>
      </c>
      <c r="B16" s="60" t="s">
        <v>371</v>
      </c>
      <c r="C16" s="60" t="s">
        <v>31</v>
      </c>
      <c r="D16" s="60" t="s">
        <v>553</v>
      </c>
      <c r="E16" s="98" t="str">
        <f t="shared" si="2"/>
        <v>004-1</v>
      </c>
      <c r="F16" s="65">
        <v>41773</v>
      </c>
      <c r="G16" s="60" t="s">
        <v>382</v>
      </c>
      <c r="H16" s="58" t="s">
        <v>763</v>
      </c>
      <c r="I16" s="57">
        <v>0.42499999999999999</v>
      </c>
      <c r="J16" s="69">
        <v>1</v>
      </c>
      <c r="K16" s="56" t="s">
        <v>96</v>
      </c>
      <c r="L16" s="69">
        <v>16</v>
      </c>
      <c r="M16" s="69">
        <v>0</v>
      </c>
      <c r="N16" s="69">
        <v>2</v>
      </c>
      <c r="O16" s="70" t="s">
        <v>63</v>
      </c>
      <c r="P16" s="70" t="s">
        <v>383</v>
      </c>
      <c r="Q16" s="69">
        <v>90</v>
      </c>
      <c r="R16" s="69">
        <v>1</v>
      </c>
      <c r="S16" s="70" t="s">
        <v>135</v>
      </c>
      <c r="T16" s="70" t="s">
        <v>103</v>
      </c>
      <c r="U16" s="70" t="s">
        <v>85</v>
      </c>
      <c r="V16" s="69">
        <v>110</v>
      </c>
      <c r="W16" s="69">
        <v>350</v>
      </c>
      <c r="X16" s="62" t="s">
        <v>145</v>
      </c>
      <c r="Y16" s="56" t="s">
        <v>121</v>
      </c>
      <c r="AA16" s="56" t="s">
        <v>1382</v>
      </c>
      <c r="AC16" s="70"/>
      <c r="AD16" s="62">
        <f>LOOKUP($D16,'Design Component Spatial Info'!$C$231:$C$575,'Design Component Spatial Info'!E$231:E$575)</f>
        <v>11</v>
      </c>
      <c r="AE16" s="62">
        <f>LOOKUP($D16,'Design Component Spatial Info'!$C$231:$C$575,'Design Component Spatial Info'!M$231:M$575)</f>
        <v>368551.99099999998</v>
      </c>
      <c r="AF16" s="62">
        <f>LOOKUP($D16,'Design Component Spatial Info'!$C$231:$C$575,'Design Component Spatial Info'!N$231:N$575)</f>
        <v>5444541.8481000001</v>
      </c>
      <c r="AG16" s="67">
        <f t="shared" si="3"/>
        <v>368880.88341727504</v>
      </c>
      <c r="AH16" s="67">
        <f t="shared" si="4"/>
        <v>5444422.1410498358</v>
      </c>
      <c r="AI16" s="62">
        <f>LOOKUP($D16,'Design Component Spatial Info'!$C$231:$C$575,'Design Component Spatial Info'!O$231:O$575)</f>
        <v>1524868</v>
      </c>
      <c r="AJ16" s="62">
        <f>LOOKUP($D16,'Design Component Spatial Info'!$C$231:$C$575,'Design Component Spatial Info'!P$231:P$575)</f>
        <v>484850</v>
      </c>
      <c r="AK16">
        <v>1525209.7</v>
      </c>
      <c r="AL16">
        <v>484772.53600000002</v>
      </c>
      <c r="AM16" s="28">
        <v>4.5218999999999995E-2</v>
      </c>
      <c r="AN16" s="97" t="str">
        <f t="shared" si="5"/>
        <v>VL</v>
      </c>
    </row>
    <row r="17" spans="1:40" x14ac:dyDescent="0.2">
      <c r="A17" s="60" t="s">
        <v>765</v>
      </c>
      <c r="B17" s="60" t="s">
        <v>371</v>
      </c>
      <c r="C17" s="60" t="s">
        <v>31</v>
      </c>
      <c r="D17" s="60" t="s">
        <v>515</v>
      </c>
      <c r="E17" s="98" t="str">
        <f t="shared" si="2"/>
        <v>005-1</v>
      </c>
      <c r="F17" s="65">
        <v>41765</v>
      </c>
      <c r="G17" s="60" t="s">
        <v>382</v>
      </c>
      <c r="H17" s="58" t="s">
        <v>763</v>
      </c>
      <c r="I17" s="57">
        <v>0.58124999999999993</v>
      </c>
      <c r="J17" s="69">
        <v>1</v>
      </c>
      <c r="K17" s="56" t="s">
        <v>96</v>
      </c>
      <c r="L17" s="69">
        <v>12</v>
      </c>
      <c r="M17" s="69">
        <v>1</v>
      </c>
      <c r="N17" s="69">
        <v>3</v>
      </c>
      <c r="O17" s="70" t="s">
        <v>63</v>
      </c>
      <c r="P17" s="70" t="s">
        <v>141</v>
      </c>
      <c r="Q17" s="69"/>
      <c r="R17" s="70">
        <v>0</v>
      </c>
      <c r="S17" s="70"/>
      <c r="T17" s="70"/>
      <c r="U17" s="70"/>
      <c r="V17" s="69"/>
      <c r="W17" s="69"/>
      <c r="AC17" s="70"/>
      <c r="AD17" s="62">
        <f>LOOKUP($D17,'Design Component Spatial Info'!$C$231:$C$575,'Design Component Spatial Info'!E$231:E$575)</f>
        <v>11</v>
      </c>
      <c r="AE17" s="62">
        <f>LOOKUP($D17,'Design Component Spatial Info'!$C$231:$C$575,'Design Component Spatial Info'!M$231:M$575)</f>
        <v>373400.30109999998</v>
      </c>
      <c r="AF17" s="62">
        <f>LOOKUP($D17,'Design Component Spatial Info'!$C$231:$C$575,'Design Component Spatial Info'!N$231:N$575)</f>
        <v>5438279.3984000003</v>
      </c>
      <c r="AG17" s="67">
        <f t="shared" si="3"/>
        <v>0</v>
      </c>
      <c r="AH17" s="67">
        <f t="shared" si="4"/>
        <v>0</v>
      </c>
      <c r="AI17" s="62">
        <f>LOOKUP($D17,'Design Component Spatial Info'!$C$231:$C$575,'Design Component Spatial Info'!O$231:O$575)</f>
        <v>1530468</v>
      </c>
      <c r="AJ17" s="62">
        <f>LOOKUP($D17,'Design Component Spatial Info'!$C$231:$C$575,'Design Component Spatial Info'!P$231:P$575)</f>
        <v>479250</v>
      </c>
      <c r="AM17" s="28">
        <v>0.39125500000000002</v>
      </c>
      <c r="AN17" s="97" t="str">
        <f t="shared" si="5"/>
        <v>M</v>
      </c>
    </row>
    <row r="18" spans="1:40" x14ac:dyDescent="0.2">
      <c r="A18" s="60" t="s">
        <v>765</v>
      </c>
      <c r="B18" s="60" t="s">
        <v>371</v>
      </c>
      <c r="C18" s="60" t="s">
        <v>31</v>
      </c>
      <c r="D18" s="60" t="s">
        <v>516</v>
      </c>
      <c r="E18" s="98" t="str">
        <f t="shared" si="2"/>
        <v>005-1</v>
      </c>
      <c r="F18" s="65">
        <v>41765</v>
      </c>
      <c r="G18" s="60" t="s">
        <v>382</v>
      </c>
      <c r="H18" s="58" t="s">
        <v>763</v>
      </c>
      <c r="I18" s="57">
        <v>0.57361111111111118</v>
      </c>
      <c r="J18" s="69">
        <v>1</v>
      </c>
      <c r="K18" s="56" t="s">
        <v>95</v>
      </c>
      <c r="L18" s="69">
        <v>10</v>
      </c>
      <c r="M18" s="69">
        <v>2</v>
      </c>
      <c r="N18" s="69">
        <v>4</v>
      </c>
      <c r="O18" s="70" t="s">
        <v>63</v>
      </c>
      <c r="P18" s="70" t="s">
        <v>141</v>
      </c>
      <c r="Q18" s="69"/>
      <c r="R18" s="70">
        <v>0</v>
      </c>
      <c r="S18" s="70"/>
      <c r="T18" s="70"/>
      <c r="U18" s="70"/>
      <c r="V18" s="69"/>
      <c r="W18" s="69"/>
      <c r="AC18" s="70"/>
      <c r="AD18" s="62">
        <f>LOOKUP($D18,'Design Component Spatial Info'!$C$231:$C$575,'Design Component Spatial Info'!E$231:E$575)</f>
        <v>11</v>
      </c>
      <c r="AE18" s="62">
        <f>LOOKUP($D18,'Design Component Spatial Info'!$C$231:$C$575,'Design Component Spatial Info'!M$231:M$575)</f>
        <v>373500.3542</v>
      </c>
      <c r="AF18" s="62">
        <f>LOOKUP($D18,'Design Component Spatial Info'!$C$231:$C$575,'Design Component Spatial Info'!N$231:N$575)</f>
        <v>5439073.8715000004</v>
      </c>
      <c r="AG18" s="67">
        <f t="shared" si="3"/>
        <v>0</v>
      </c>
      <c r="AH18" s="67">
        <f t="shared" si="4"/>
        <v>0</v>
      </c>
      <c r="AI18" s="62">
        <f>LOOKUP($D18,'Design Component Spatial Info'!$C$231:$C$575,'Design Component Spatial Info'!O$231:O$575)</f>
        <v>1530468</v>
      </c>
      <c r="AJ18" s="62">
        <f>LOOKUP($D18,'Design Component Spatial Info'!$C$231:$C$575,'Design Component Spatial Info'!P$231:P$575)</f>
        <v>480050</v>
      </c>
      <c r="AM18" s="28">
        <v>0.1489</v>
      </c>
      <c r="AN18" s="97" t="str">
        <f t="shared" si="5"/>
        <v>L</v>
      </c>
    </row>
    <row r="19" spans="1:40" x14ac:dyDescent="0.2">
      <c r="A19" s="60" t="s">
        <v>765</v>
      </c>
      <c r="B19" s="60" t="s">
        <v>371</v>
      </c>
      <c r="C19" s="60" t="s">
        <v>31</v>
      </c>
      <c r="D19" s="60" t="s">
        <v>517</v>
      </c>
      <c r="E19" s="98" t="str">
        <f t="shared" si="2"/>
        <v>005-1</v>
      </c>
      <c r="F19" s="65">
        <v>41765</v>
      </c>
      <c r="G19" s="60" t="s">
        <v>382</v>
      </c>
      <c r="H19" s="58" t="s">
        <v>763</v>
      </c>
      <c r="I19" s="57">
        <v>0.60347222222222219</v>
      </c>
      <c r="J19" s="69">
        <v>1</v>
      </c>
      <c r="K19" s="56" t="s">
        <v>96</v>
      </c>
      <c r="L19" s="69">
        <v>12</v>
      </c>
      <c r="M19" s="69">
        <v>2</v>
      </c>
      <c r="N19" s="69">
        <v>2</v>
      </c>
      <c r="O19" s="70" t="s">
        <v>63</v>
      </c>
      <c r="P19" s="70" t="s">
        <v>141</v>
      </c>
      <c r="Q19" s="69"/>
      <c r="R19" s="70">
        <v>0</v>
      </c>
      <c r="S19" s="70"/>
      <c r="T19" s="70"/>
      <c r="U19" s="70"/>
      <c r="V19" s="69"/>
      <c r="W19" s="69"/>
      <c r="AC19" s="70"/>
      <c r="AD19" s="62">
        <f>LOOKUP($D19,'Design Component Spatial Info'!$C$231:$C$575,'Design Component Spatial Info'!E$231:E$575)</f>
        <v>11</v>
      </c>
      <c r="AE19" s="62">
        <f>LOOKUP($D19,'Design Component Spatial Info'!$C$231:$C$575,'Design Component Spatial Info'!M$231:M$575)</f>
        <v>374192.91450000001</v>
      </c>
      <c r="AF19" s="62">
        <f>LOOKUP($D19,'Design Component Spatial Info'!$C$231:$C$575,'Design Component Spatial Info'!N$231:N$575)</f>
        <v>5438179.1941</v>
      </c>
      <c r="AG19" s="67">
        <f t="shared" si="3"/>
        <v>0</v>
      </c>
      <c r="AH19" s="67">
        <f t="shared" si="4"/>
        <v>0</v>
      </c>
      <c r="AI19" s="62">
        <f>LOOKUP($D19,'Design Component Spatial Info'!$C$231:$C$575,'Design Component Spatial Info'!O$231:O$575)</f>
        <v>1531268</v>
      </c>
      <c r="AJ19" s="62">
        <f>LOOKUP($D19,'Design Component Spatial Info'!$C$231:$C$575,'Design Component Spatial Info'!P$231:P$575)</f>
        <v>479250</v>
      </c>
      <c r="AM19" s="28">
        <v>5.0168999999999998E-2</v>
      </c>
      <c r="AN19" s="97" t="str">
        <f t="shared" si="5"/>
        <v>L</v>
      </c>
    </row>
    <row r="20" spans="1:40" x14ac:dyDescent="0.2">
      <c r="A20" s="60" t="s">
        <v>765</v>
      </c>
      <c r="B20" s="60" t="s">
        <v>371</v>
      </c>
      <c r="C20" s="60" t="s">
        <v>31</v>
      </c>
      <c r="D20" s="60" t="s">
        <v>518</v>
      </c>
      <c r="E20" s="98" t="str">
        <f t="shared" si="2"/>
        <v>005-1</v>
      </c>
      <c r="F20" s="65">
        <v>41765</v>
      </c>
      <c r="G20" s="60" t="s">
        <v>382</v>
      </c>
      <c r="H20" s="58" t="s">
        <v>763</v>
      </c>
      <c r="I20" s="57">
        <v>0.61875000000000002</v>
      </c>
      <c r="J20" s="69">
        <v>1</v>
      </c>
      <c r="K20" s="56" t="s">
        <v>96</v>
      </c>
      <c r="L20" s="69">
        <v>12</v>
      </c>
      <c r="M20" s="89">
        <v>1</v>
      </c>
      <c r="N20" s="69">
        <v>2</v>
      </c>
      <c r="O20" s="70" t="s">
        <v>63</v>
      </c>
      <c r="P20" s="70" t="s">
        <v>141</v>
      </c>
      <c r="Q20" s="69"/>
      <c r="R20" s="70">
        <v>0</v>
      </c>
      <c r="S20" s="70"/>
      <c r="T20" s="70"/>
      <c r="U20" s="70"/>
      <c r="V20" s="69"/>
      <c r="W20" s="69"/>
      <c r="AC20" s="70"/>
      <c r="AD20" s="62">
        <f>LOOKUP($D20,'Design Component Spatial Info'!$C$231:$C$575,'Design Component Spatial Info'!E$231:E$575)</f>
        <v>11</v>
      </c>
      <c r="AE20" s="62">
        <f>LOOKUP($D20,'Design Component Spatial Info'!$C$231:$C$575,'Design Component Spatial Info'!M$231:M$575)</f>
        <v>374292.97489999997</v>
      </c>
      <c r="AF20" s="62">
        <f>LOOKUP($D20,'Design Component Spatial Info'!$C$231:$C$575,'Design Component Spatial Info'!N$231:N$575)</f>
        <v>5438973.6650999999</v>
      </c>
      <c r="AG20" s="67">
        <f t="shared" si="3"/>
        <v>0</v>
      </c>
      <c r="AH20" s="67">
        <f t="shared" si="4"/>
        <v>0</v>
      </c>
      <c r="AI20" s="62">
        <f>LOOKUP($D20,'Design Component Spatial Info'!$C$231:$C$575,'Design Component Spatial Info'!O$231:O$575)</f>
        <v>1531268</v>
      </c>
      <c r="AJ20" s="62">
        <f>LOOKUP($D20,'Design Component Spatial Info'!$C$231:$C$575,'Design Component Spatial Info'!P$231:P$575)</f>
        <v>480050</v>
      </c>
      <c r="AM20" s="28">
        <v>8.0658999999999995E-2</v>
      </c>
      <c r="AN20" s="97" t="str">
        <f t="shared" si="5"/>
        <v>L</v>
      </c>
    </row>
    <row r="21" spans="1:40" x14ac:dyDescent="0.2">
      <c r="A21" s="60" t="s">
        <v>765</v>
      </c>
      <c r="B21" s="60" t="s">
        <v>371</v>
      </c>
      <c r="C21" s="60" t="s">
        <v>31</v>
      </c>
      <c r="D21" s="60" t="s">
        <v>449</v>
      </c>
      <c r="E21" s="98" t="str">
        <f t="shared" si="2"/>
        <v>006-1</v>
      </c>
      <c r="F21" s="65">
        <v>41753</v>
      </c>
      <c r="G21" s="60" t="s">
        <v>382</v>
      </c>
      <c r="H21" s="58" t="s">
        <v>763</v>
      </c>
      <c r="I21" s="57">
        <v>0.5444444444444444</v>
      </c>
      <c r="J21" s="69">
        <v>1</v>
      </c>
      <c r="K21" s="56" t="s">
        <v>96</v>
      </c>
      <c r="L21" s="69">
        <v>6</v>
      </c>
      <c r="M21" s="69">
        <v>0</v>
      </c>
      <c r="N21" s="69">
        <v>4</v>
      </c>
      <c r="O21" s="70" t="s">
        <v>63</v>
      </c>
      <c r="P21" s="70" t="s">
        <v>141</v>
      </c>
      <c r="Q21" s="69"/>
      <c r="R21" s="70">
        <v>0</v>
      </c>
      <c r="S21" s="70"/>
      <c r="T21" s="70"/>
      <c r="U21" s="70"/>
      <c r="V21" s="69"/>
      <c r="W21" s="69"/>
      <c r="AC21" s="70"/>
      <c r="AD21" s="62">
        <f>LOOKUP($D21,'Design Component Spatial Info'!$C$231:$C$575,'Design Component Spatial Info'!E$231:E$575)</f>
        <v>11</v>
      </c>
      <c r="AE21" s="62">
        <f>LOOKUP($D21,'Design Component Spatial Info'!$C$231:$C$575,'Design Component Spatial Info'!M$231:M$575)</f>
        <v>370422.32179999998</v>
      </c>
      <c r="AF21" s="62">
        <f>LOOKUP($D21,'Design Component Spatial Info'!$C$231:$C$575,'Design Component Spatial Info'!N$231:N$575)</f>
        <v>5433812.9069999997</v>
      </c>
      <c r="AG21" s="67">
        <f t="shared" si="3"/>
        <v>0</v>
      </c>
      <c r="AH21" s="67">
        <f t="shared" si="4"/>
        <v>0</v>
      </c>
      <c r="AI21" s="62">
        <f>LOOKUP($D21,'Design Component Spatial Info'!$C$231:$C$575,'Design Component Spatial Info'!O$231:O$575)</f>
        <v>1528068</v>
      </c>
      <c r="AJ21" s="62">
        <f>LOOKUP($D21,'Design Component Spatial Info'!$C$231:$C$575,'Design Component Spatial Info'!P$231:P$575)</f>
        <v>474450</v>
      </c>
      <c r="AM21" s="28">
        <v>0.123695</v>
      </c>
      <c r="AN21" s="97" t="str">
        <f t="shared" si="5"/>
        <v>L</v>
      </c>
    </row>
    <row r="22" spans="1:40" x14ac:dyDescent="0.2">
      <c r="A22" s="60" t="s">
        <v>765</v>
      </c>
      <c r="B22" s="60" t="s">
        <v>371</v>
      </c>
      <c r="C22" s="60" t="s">
        <v>31</v>
      </c>
      <c r="D22" s="60" t="s">
        <v>450</v>
      </c>
      <c r="E22" s="98" t="str">
        <f t="shared" si="2"/>
        <v>006-1</v>
      </c>
      <c r="F22" s="65">
        <v>41753</v>
      </c>
      <c r="G22" s="60" t="s">
        <v>382</v>
      </c>
      <c r="H22" s="58" t="s">
        <v>763</v>
      </c>
      <c r="I22" s="57">
        <v>0.5625</v>
      </c>
      <c r="J22" s="69">
        <v>1</v>
      </c>
      <c r="K22" s="56" t="s">
        <v>96</v>
      </c>
      <c r="L22" s="69">
        <v>6</v>
      </c>
      <c r="M22" s="69">
        <v>0</v>
      </c>
      <c r="N22" s="69">
        <v>4</v>
      </c>
      <c r="O22" s="70" t="s">
        <v>63</v>
      </c>
      <c r="P22" s="70" t="s">
        <v>141</v>
      </c>
      <c r="Q22" s="69"/>
      <c r="R22" s="70">
        <v>0</v>
      </c>
      <c r="S22" s="70"/>
      <c r="T22" s="70"/>
      <c r="U22" s="70"/>
      <c r="V22" s="69"/>
      <c r="W22" s="69"/>
      <c r="AC22" s="70"/>
      <c r="AD22" s="62">
        <f>LOOKUP($D22,'Design Component Spatial Info'!$C$231:$C$575,'Design Component Spatial Info'!E$231:E$575)</f>
        <v>11</v>
      </c>
      <c r="AE22" s="62">
        <f>LOOKUP($D22,'Design Component Spatial Info'!$C$231:$C$575,'Design Component Spatial Info'!M$231:M$575)</f>
        <v>370522.33279999997</v>
      </c>
      <c r="AF22" s="62">
        <f>LOOKUP($D22,'Design Component Spatial Info'!$C$231:$C$575,'Design Component Spatial Info'!N$231:N$575)</f>
        <v>5434607.4376999997</v>
      </c>
      <c r="AG22" s="67">
        <f t="shared" si="3"/>
        <v>0</v>
      </c>
      <c r="AH22" s="67">
        <f t="shared" si="4"/>
        <v>0</v>
      </c>
      <c r="AI22" s="62">
        <f>LOOKUP($D22,'Design Component Spatial Info'!$C$231:$C$575,'Design Component Spatial Info'!O$231:O$575)</f>
        <v>1528068</v>
      </c>
      <c r="AJ22" s="62">
        <f>LOOKUP($D22,'Design Component Spatial Info'!$C$231:$C$575,'Design Component Spatial Info'!P$231:P$575)</f>
        <v>475250</v>
      </c>
      <c r="AM22" s="28">
        <v>9.2340999999999993E-2</v>
      </c>
      <c r="AN22" s="97" t="str">
        <f t="shared" si="5"/>
        <v>L</v>
      </c>
    </row>
    <row r="23" spans="1:40" x14ac:dyDescent="0.2">
      <c r="A23" s="60" t="s">
        <v>765</v>
      </c>
      <c r="B23" s="60" t="s">
        <v>371</v>
      </c>
      <c r="C23" s="60" t="s">
        <v>31</v>
      </c>
      <c r="D23" s="60" t="s">
        <v>451</v>
      </c>
      <c r="E23" s="98" t="str">
        <f t="shared" si="2"/>
        <v>006-1</v>
      </c>
      <c r="F23" s="65">
        <v>41753</v>
      </c>
      <c r="G23" s="60" t="s">
        <v>382</v>
      </c>
      <c r="H23" s="58" t="s">
        <v>763</v>
      </c>
      <c r="I23" s="57">
        <v>0.53402777777777777</v>
      </c>
      <c r="J23" s="69">
        <v>1</v>
      </c>
      <c r="K23" s="56" t="s">
        <v>96</v>
      </c>
      <c r="L23" s="69">
        <v>6</v>
      </c>
      <c r="M23" s="69">
        <v>0</v>
      </c>
      <c r="N23" s="69">
        <v>4</v>
      </c>
      <c r="O23" s="70" t="s">
        <v>63</v>
      </c>
      <c r="P23" s="70" t="s">
        <v>141</v>
      </c>
      <c r="Q23" s="69"/>
      <c r="R23" s="70">
        <v>0</v>
      </c>
      <c r="S23" s="70"/>
      <c r="T23" s="70"/>
      <c r="U23" s="70"/>
      <c r="V23" s="69"/>
      <c r="W23" s="69"/>
      <c r="AC23" s="70"/>
      <c r="AD23" s="62">
        <f>LOOKUP($D23,'Design Component Spatial Info'!$C$231:$C$575,'Design Component Spatial Info'!E$231:E$575)</f>
        <v>11</v>
      </c>
      <c r="AE23" s="62">
        <f>LOOKUP($D23,'Design Component Spatial Info'!$C$231:$C$575,'Design Component Spatial Info'!M$231:M$575)</f>
        <v>371214.90279999998</v>
      </c>
      <c r="AF23" s="62">
        <f>LOOKUP($D23,'Design Component Spatial Info'!$C$231:$C$575,'Design Component Spatial Info'!N$231:N$575)</f>
        <v>5433712.7397999996</v>
      </c>
      <c r="AG23" s="67">
        <f t="shared" si="3"/>
        <v>0</v>
      </c>
      <c r="AH23" s="67">
        <f t="shared" si="4"/>
        <v>0</v>
      </c>
      <c r="AI23" s="62">
        <f>LOOKUP($D23,'Design Component Spatial Info'!$C$231:$C$575,'Design Component Spatial Info'!O$231:O$575)</f>
        <v>1528868</v>
      </c>
      <c r="AJ23" s="62">
        <f>LOOKUP($D23,'Design Component Spatial Info'!$C$231:$C$575,'Design Component Spatial Info'!P$231:P$575)</f>
        <v>474450</v>
      </c>
      <c r="AM23" s="28">
        <v>9.3005999999999991E-2</v>
      </c>
      <c r="AN23" s="97" t="str">
        <f t="shared" si="5"/>
        <v>L</v>
      </c>
    </row>
    <row r="24" spans="1:40" x14ac:dyDescent="0.2">
      <c r="A24" s="60" t="s">
        <v>765</v>
      </c>
      <c r="B24" s="60" t="s">
        <v>371</v>
      </c>
      <c r="C24" s="60" t="s">
        <v>31</v>
      </c>
      <c r="D24" s="60" t="s">
        <v>452</v>
      </c>
      <c r="E24" s="98" t="str">
        <f t="shared" si="2"/>
        <v>006-1</v>
      </c>
      <c r="F24" s="65">
        <v>41753</v>
      </c>
      <c r="G24" s="60" t="s">
        <v>382</v>
      </c>
      <c r="H24" s="58" t="s">
        <v>763</v>
      </c>
      <c r="I24" s="57">
        <v>0.57430555555555551</v>
      </c>
      <c r="J24" s="69">
        <v>1</v>
      </c>
      <c r="K24" s="56" t="s">
        <v>96</v>
      </c>
      <c r="L24" s="69">
        <v>6</v>
      </c>
      <c r="M24" s="69">
        <v>0</v>
      </c>
      <c r="N24" s="69">
        <v>4</v>
      </c>
      <c r="O24" s="70" t="s">
        <v>63</v>
      </c>
      <c r="P24" s="70" t="s">
        <v>141</v>
      </c>
      <c r="Q24" s="69"/>
      <c r="R24" s="70">
        <v>0</v>
      </c>
      <c r="S24" s="70"/>
      <c r="T24" s="70"/>
      <c r="U24" s="70"/>
      <c r="V24" s="69"/>
      <c r="W24" s="69"/>
      <c r="AC24" s="70"/>
      <c r="AD24" s="62">
        <f>LOOKUP($D24,'Design Component Spatial Info'!$C$231:$C$575,'Design Component Spatial Info'!E$231:E$575)</f>
        <v>11</v>
      </c>
      <c r="AE24" s="62">
        <f>LOOKUP($D24,'Design Component Spatial Info'!$C$231:$C$575,'Design Component Spatial Info'!M$231:M$575)</f>
        <v>371314.92099999997</v>
      </c>
      <c r="AF24" s="62">
        <f>LOOKUP($D24,'Design Component Spatial Info'!$C$231:$C$575,'Design Component Spatial Info'!N$231:N$575)</f>
        <v>5434507.2682999996</v>
      </c>
      <c r="AG24" s="67">
        <f t="shared" si="3"/>
        <v>0</v>
      </c>
      <c r="AH24" s="67">
        <f t="shared" si="4"/>
        <v>0</v>
      </c>
      <c r="AI24" s="62">
        <f>LOOKUP($D24,'Design Component Spatial Info'!$C$231:$C$575,'Design Component Spatial Info'!O$231:O$575)</f>
        <v>1528868</v>
      </c>
      <c r="AJ24" s="62">
        <f>LOOKUP($D24,'Design Component Spatial Info'!$C$231:$C$575,'Design Component Spatial Info'!P$231:P$575)</f>
        <v>475250</v>
      </c>
      <c r="AM24" s="28">
        <v>0.14180899999999999</v>
      </c>
      <c r="AN24" s="97" t="str">
        <f t="shared" si="5"/>
        <v>L</v>
      </c>
    </row>
    <row r="25" spans="1:40" x14ac:dyDescent="0.2">
      <c r="A25" s="60" t="s">
        <v>765</v>
      </c>
      <c r="B25" s="60" t="s">
        <v>371</v>
      </c>
      <c r="C25" s="60" t="s">
        <v>31</v>
      </c>
      <c r="D25" s="60" t="s">
        <v>465</v>
      </c>
      <c r="E25" s="98" t="str">
        <f t="shared" si="2"/>
        <v>007-1</v>
      </c>
      <c r="F25" s="65">
        <v>41752</v>
      </c>
      <c r="G25" s="60" t="s">
        <v>926</v>
      </c>
      <c r="H25" s="58" t="s">
        <v>763</v>
      </c>
      <c r="I25" s="57">
        <v>0.53402777777777777</v>
      </c>
      <c r="J25" s="69">
        <v>1</v>
      </c>
      <c r="K25" s="56" t="s">
        <v>96</v>
      </c>
      <c r="L25" s="69">
        <v>5</v>
      </c>
      <c r="M25" s="89">
        <v>0</v>
      </c>
      <c r="N25" s="69">
        <v>3</v>
      </c>
      <c r="O25" s="70" t="s">
        <v>63</v>
      </c>
      <c r="P25" s="70" t="s">
        <v>383</v>
      </c>
      <c r="Q25" s="69">
        <v>192</v>
      </c>
      <c r="R25" s="70">
        <v>1</v>
      </c>
      <c r="S25" s="70" t="s">
        <v>135</v>
      </c>
      <c r="T25" s="70" t="s">
        <v>144</v>
      </c>
      <c r="U25" s="70" t="s">
        <v>87</v>
      </c>
      <c r="V25" s="69">
        <v>290</v>
      </c>
      <c r="W25" s="69">
        <v>150</v>
      </c>
      <c r="X25" s="62" t="s">
        <v>145</v>
      </c>
      <c r="Y25" s="56" t="s">
        <v>121</v>
      </c>
      <c r="AA25" s="56" t="s">
        <v>1295</v>
      </c>
      <c r="AC25" s="70"/>
      <c r="AD25" s="62">
        <f>LOOKUP($D25,'Design Component Spatial Info'!$C$231:$C$575,'Design Component Spatial Info'!E$231:E$575)</f>
        <v>11</v>
      </c>
      <c r="AE25" s="62">
        <f>LOOKUP($D25,'Design Component Spatial Info'!$C$231:$C$575,'Design Component Spatial Info'!M$231:M$575)</f>
        <v>363588.7683</v>
      </c>
      <c r="AF25" s="62">
        <f>LOOKUP($D25,'Design Component Spatial Info'!$C$231:$C$575,'Design Component Spatial Info'!N$231:N$575)</f>
        <v>5437097.6802000003</v>
      </c>
      <c r="AG25" s="67">
        <f t="shared" si="3"/>
        <v>363447.8144068821</v>
      </c>
      <c r="AH25" s="67">
        <f t="shared" si="4"/>
        <v>5437148.9832214992</v>
      </c>
      <c r="AI25" s="62">
        <f>LOOKUP($D25,'Design Component Spatial Info'!$C$231:$C$575,'Design Component Spatial Info'!O$231:O$575)</f>
        <v>1520868</v>
      </c>
      <c r="AJ25" s="62">
        <f>LOOKUP($D25,'Design Component Spatial Info'!$C$231:$C$575,'Design Component Spatial Info'!P$231:P$575)</f>
        <v>476850</v>
      </c>
      <c r="AK25">
        <v>1520721.55</v>
      </c>
      <c r="AL25">
        <v>476883.20600000001</v>
      </c>
      <c r="AM25" s="28">
        <v>0.29042800000000002</v>
      </c>
      <c r="AN25" s="97" t="str">
        <f t="shared" si="5"/>
        <v>M</v>
      </c>
    </row>
    <row r="26" spans="1:40" x14ac:dyDescent="0.2">
      <c r="A26" s="60" t="s">
        <v>765</v>
      </c>
      <c r="B26" s="60" t="s">
        <v>371</v>
      </c>
      <c r="C26" s="60" t="s">
        <v>31</v>
      </c>
      <c r="D26" s="60" t="s">
        <v>466</v>
      </c>
      <c r="E26" s="98" t="str">
        <f t="shared" si="2"/>
        <v>007-1</v>
      </c>
      <c r="F26" s="65">
        <v>41752</v>
      </c>
      <c r="G26" s="60" t="s">
        <v>926</v>
      </c>
      <c r="H26" s="58" t="s">
        <v>763</v>
      </c>
      <c r="I26" s="57">
        <v>0.55138888888888882</v>
      </c>
      <c r="J26" s="69">
        <v>1</v>
      </c>
      <c r="K26" s="56" t="s">
        <v>96</v>
      </c>
      <c r="L26" s="69">
        <v>5</v>
      </c>
      <c r="M26" s="69">
        <v>1</v>
      </c>
      <c r="N26" s="69">
        <v>3</v>
      </c>
      <c r="O26" s="70" t="s">
        <v>63</v>
      </c>
      <c r="P26" s="70" t="s">
        <v>141</v>
      </c>
      <c r="Q26" s="69"/>
      <c r="R26" s="70">
        <v>0</v>
      </c>
      <c r="S26" s="70"/>
      <c r="T26" s="70"/>
      <c r="U26" s="70"/>
      <c r="V26" s="69"/>
      <c r="W26" s="69"/>
      <c r="AC26" s="70"/>
      <c r="AD26" s="62">
        <f>LOOKUP($D26,'Design Component Spatial Info'!$C$231:$C$575,'Design Component Spatial Info'!E$231:E$575)</f>
        <v>11</v>
      </c>
      <c r="AE26" s="62">
        <f>LOOKUP($D26,'Design Component Spatial Info'!$C$231:$C$575,'Design Component Spatial Info'!M$231:M$575)</f>
        <v>364381.40549999999</v>
      </c>
      <c r="AF26" s="62">
        <f>LOOKUP($D26,'Design Component Spatial Info'!$C$231:$C$575,'Design Component Spatial Info'!N$231:N$575)</f>
        <v>5436997.5778999999</v>
      </c>
      <c r="AG26" s="67">
        <f t="shared" si="3"/>
        <v>0</v>
      </c>
      <c r="AH26" s="67">
        <f t="shared" si="4"/>
        <v>0</v>
      </c>
      <c r="AI26" s="62">
        <f>LOOKUP($D26,'Design Component Spatial Info'!$C$231:$C$575,'Design Component Spatial Info'!O$231:O$575)</f>
        <v>1521668</v>
      </c>
      <c r="AJ26" s="62">
        <f>LOOKUP($D26,'Design Component Spatial Info'!$C$231:$C$575,'Design Component Spatial Info'!P$231:P$575)</f>
        <v>476850</v>
      </c>
      <c r="AM26" s="28">
        <v>0.26007400000000003</v>
      </c>
      <c r="AN26" s="97" t="str">
        <f t="shared" si="5"/>
        <v>M</v>
      </c>
    </row>
    <row r="27" spans="1:40" x14ac:dyDescent="0.2">
      <c r="A27" s="60" t="s">
        <v>765</v>
      </c>
      <c r="B27" s="60" t="s">
        <v>371</v>
      </c>
      <c r="C27" s="60" t="s">
        <v>31</v>
      </c>
      <c r="D27" s="60" t="s">
        <v>467</v>
      </c>
      <c r="E27" s="98" t="str">
        <f t="shared" si="2"/>
        <v>007-1</v>
      </c>
      <c r="F27" s="65">
        <v>41752</v>
      </c>
      <c r="G27" s="60" t="s">
        <v>382</v>
      </c>
      <c r="H27" s="58" t="s">
        <v>763</v>
      </c>
      <c r="I27" s="57">
        <v>0.54097222222222219</v>
      </c>
      <c r="J27" s="69">
        <v>1</v>
      </c>
      <c r="K27" s="56" t="s">
        <v>96</v>
      </c>
      <c r="L27" s="69">
        <v>5</v>
      </c>
      <c r="M27" s="89">
        <v>1</v>
      </c>
      <c r="N27" s="69">
        <v>3</v>
      </c>
      <c r="O27" s="70" t="s">
        <v>63</v>
      </c>
      <c r="P27" s="70" t="s">
        <v>383</v>
      </c>
      <c r="Q27" s="69">
        <v>0</v>
      </c>
      <c r="R27" s="70">
        <v>1</v>
      </c>
      <c r="S27" s="70" t="s">
        <v>135</v>
      </c>
      <c r="T27" s="70" t="s">
        <v>144</v>
      </c>
      <c r="U27" s="70" t="s">
        <v>87</v>
      </c>
      <c r="V27" s="69">
        <v>330</v>
      </c>
      <c r="W27" s="69">
        <v>75</v>
      </c>
      <c r="X27" s="62" t="s">
        <v>145</v>
      </c>
      <c r="Y27" s="56" t="s">
        <v>121</v>
      </c>
      <c r="AA27" s="56" t="s">
        <v>1296</v>
      </c>
      <c r="AB27" s="56" t="s">
        <v>934</v>
      </c>
      <c r="AC27" s="70"/>
      <c r="AD27" s="62">
        <f>LOOKUP($D27,'Design Component Spatial Info'!$C$231:$C$575,'Design Component Spatial Info'!E$231:E$575)</f>
        <v>11</v>
      </c>
      <c r="AE27" s="62">
        <f>LOOKUP($D27,'Design Component Spatial Info'!$C$231:$C$575,'Design Component Spatial Info'!M$231:M$575)</f>
        <v>365931</v>
      </c>
      <c r="AF27" s="62">
        <f>LOOKUP($D27,'Design Component Spatial Info'!$C$231:$C$575,'Design Component Spatial Info'!N$231:N$575)</f>
        <v>5436975</v>
      </c>
      <c r="AG27" s="67">
        <f t="shared" si="3"/>
        <v>365893.5</v>
      </c>
      <c r="AH27" s="67">
        <f t="shared" si="4"/>
        <v>5437039.9519052841</v>
      </c>
      <c r="AI27" s="62">
        <f>LOOKUP($D27,'Design Component Spatial Info'!$C$231:$C$575,'Design Component Spatial Info'!O$231:O$575)</f>
        <v>1523210.3540000001</v>
      </c>
      <c r="AJ27" s="62">
        <f>LOOKUP($D27,'Design Component Spatial Info'!$C$231:$C$575,'Design Component Spatial Info'!P$231:P$575)</f>
        <v>477021.61200000002</v>
      </c>
      <c r="AK27">
        <v>1523164.9779999999</v>
      </c>
      <c r="AL27">
        <v>477081.29300000001</v>
      </c>
      <c r="AM27" s="28">
        <v>0.40348100000000003</v>
      </c>
      <c r="AN27" s="97" t="str">
        <f t="shared" si="5"/>
        <v>M</v>
      </c>
    </row>
    <row r="28" spans="1:40" x14ac:dyDescent="0.2">
      <c r="A28" s="60" t="s">
        <v>765</v>
      </c>
      <c r="B28" s="60" t="s">
        <v>371</v>
      </c>
      <c r="C28" s="60" t="s">
        <v>31</v>
      </c>
      <c r="D28" s="60" t="s">
        <v>467</v>
      </c>
      <c r="E28" s="98" t="str">
        <f t="shared" ref="E28" si="6">LEFT(D28,5)</f>
        <v>007-1</v>
      </c>
      <c r="F28" s="65">
        <v>41752</v>
      </c>
      <c r="G28" s="60" t="s">
        <v>382</v>
      </c>
      <c r="H28" s="58" t="s">
        <v>763</v>
      </c>
      <c r="I28" s="57">
        <v>0.54097222222222219</v>
      </c>
      <c r="J28" s="69">
        <v>2</v>
      </c>
      <c r="K28" s="56" t="s">
        <v>96</v>
      </c>
      <c r="L28" s="69">
        <v>5</v>
      </c>
      <c r="M28" s="89">
        <v>1</v>
      </c>
      <c r="N28" s="69">
        <v>3</v>
      </c>
      <c r="O28" s="70" t="s">
        <v>63</v>
      </c>
      <c r="P28" s="70" t="s">
        <v>383</v>
      </c>
      <c r="Q28" s="69">
        <v>85</v>
      </c>
      <c r="R28" s="70">
        <v>1</v>
      </c>
      <c r="S28" s="70" t="s">
        <v>135</v>
      </c>
      <c r="T28" s="70" t="s">
        <v>39</v>
      </c>
      <c r="U28" s="70" t="s">
        <v>87</v>
      </c>
      <c r="V28" s="69">
        <v>165</v>
      </c>
      <c r="W28" s="69">
        <v>100</v>
      </c>
      <c r="X28" s="62" t="s">
        <v>145</v>
      </c>
      <c r="Y28" s="56" t="s">
        <v>121</v>
      </c>
      <c r="AA28" s="56" t="s">
        <v>1297</v>
      </c>
      <c r="AB28" s="56" t="s">
        <v>934</v>
      </c>
      <c r="AC28" s="70"/>
      <c r="AD28" s="62">
        <f>LOOKUP($D28,'Design Component Spatial Info'!$C$231:$C$575,'Design Component Spatial Info'!E$231:E$575)</f>
        <v>11</v>
      </c>
      <c r="AE28" s="62">
        <f>LOOKUP($D28,'Design Component Spatial Info'!$C$231:$C$575,'Design Component Spatial Info'!M$231:M$575)</f>
        <v>365931</v>
      </c>
      <c r="AF28" s="62">
        <f>LOOKUP($D28,'Design Component Spatial Info'!$C$231:$C$575,'Design Component Spatial Info'!N$231:N$575)</f>
        <v>5436975</v>
      </c>
      <c r="AG28" s="67">
        <f t="shared" ref="AG28" si="7">IF(V28="",0,SIN(RADIANS(VALUE(V28)))*VALUE(W28)+AE28)</f>
        <v>365956.88190451026</v>
      </c>
      <c r="AH28" s="67">
        <f t="shared" ref="AH28" si="8">IF(V28="",0,COS(RADIANS(VALUE(V28)))*VALUE(W28)+AF28)</f>
        <v>5436878.4074173709</v>
      </c>
      <c r="AI28" s="62">
        <f>LOOKUP($D28,'Design Component Spatial Info'!$C$231:$C$575,'Design Component Spatial Info'!O$231:O$575)</f>
        <v>1523210.3540000001</v>
      </c>
      <c r="AJ28" s="62">
        <f>LOOKUP($D28,'Design Component Spatial Info'!$C$231:$C$575,'Design Component Spatial Info'!P$231:P$575)</f>
        <v>477021.61200000002</v>
      </c>
      <c r="AK28">
        <v>1523248.1440000001</v>
      </c>
      <c r="AL28">
        <v>476929.11499999999</v>
      </c>
      <c r="AM28" s="28">
        <v>0.40348100000000003</v>
      </c>
      <c r="AN28" s="97" t="str">
        <f t="shared" si="5"/>
        <v>M</v>
      </c>
    </row>
    <row r="29" spans="1:40" x14ac:dyDescent="0.2">
      <c r="A29" s="60" t="s">
        <v>765</v>
      </c>
      <c r="B29" s="60" t="s">
        <v>371</v>
      </c>
      <c r="C29" s="60" t="s">
        <v>31</v>
      </c>
      <c r="D29" s="60" t="s">
        <v>507</v>
      </c>
      <c r="E29" s="98" t="str">
        <f t="shared" si="2"/>
        <v>008-1</v>
      </c>
      <c r="F29" s="65">
        <v>41752</v>
      </c>
      <c r="G29" s="60" t="s">
        <v>926</v>
      </c>
      <c r="H29" s="58" t="s">
        <v>763</v>
      </c>
      <c r="I29" s="57">
        <v>0.6479166666666667</v>
      </c>
      <c r="J29" s="69">
        <v>1</v>
      </c>
      <c r="K29" s="56" t="s">
        <v>96</v>
      </c>
      <c r="L29" s="69">
        <v>5</v>
      </c>
      <c r="M29" s="89">
        <v>3</v>
      </c>
      <c r="N29" s="69">
        <v>3</v>
      </c>
      <c r="O29" s="70" t="s">
        <v>63</v>
      </c>
      <c r="P29" s="70" t="s">
        <v>141</v>
      </c>
      <c r="Q29" s="69"/>
      <c r="R29" s="70">
        <v>0</v>
      </c>
      <c r="S29" s="70"/>
      <c r="T29" s="70"/>
      <c r="U29" s="70"/>
      <c r="V29" s="69"/>
      <c r="W29" s="69"/>
      <c r="AC29" s="70"/>
      <c r="AD29" s="62">
        <f>LOOKUP($D29,'Design Component Spatial Info'!$C$231:$C$575,'Design Component Spatial Info'!E$231:E$575)</f>
        <v>11</v>
      </c>
      <c r="AE29" s="62">
        <f>LOOKUP($D29,'Design Component Spatial Info'!$C$231:$C$575,'Design Component Spatial Info'!M$231:M$575)</f>
        <v>367059.25880000001</v>
      </c>
      <c r="AF29" s="62">
        <f>LOOKUP($D29,'Design Component Spatial Info'!$C$231:$C$575,'Design Component Spatial Info'!N$231:N$575)</f>
        <v>5439080.7467</v>
      </c>
      <c r="AG29" s="67">
        <f t="shared" si="3"/>
        <v>0</v>
      </c>
      <c r="AH29" s="67">
        <f t="shared" si="4"/>
        <v>0</v>
      </c>
      <c r="AI29" s="62">
        <f>LOOKUP($D29,'Design Component Spatial Info'!$C$231:$C$575,'Design Component Spatial Info'!O$231:O$575)</f>
        <v>1524068</v>
      </c>
      <c r="AJ29" s="62">
        <f>LOOKUP($D29,'Design Component Spatial Info'!$C$231:$C$575,'Design Component Spatial Info'!P$231:P$575)</f>
        <v>479250</v>
      </c>
      <c r="AM29" s="28">
        <v>0.26228499999999999</v>
      </c>
      <c r="AN29" s="97" t="str">
        <f t="shared" si="5"/>
        <v>M</v>
      </c>
    </row>
    <row r="30" spans="1:40" x14ac:dyDescent="0.2">
      <c r="A30" s="60" t="s">
        <v>765</v>
      </c>
      <c r="B30" s="60" t="s">
        <v>371</v>
      </c>
      <c r="C30" s="60" t="s">
        <v>31</v>
      </c>
      <c r="D30" s="60" t="s">
        <v>508</v>
      </c>
      <c r="E30" s="98" t="str">
        <f t="shared" si="2"/>
        <v>008-1</v>
      </c>
      <c r="F30" s="65">
        <v>41752</v>
      </c>
      <c r="G30" s="60" t="s">
        <v>382</v>
      </c>
      <c r="H30" s="58" t="s">
        <v>763</v>
      </c>
      <c r="I30" s="57">
        <v>0.64444444444444449</v>
      </c>
      <c r="J30" s="69">
        <v>1</v>
      </c>
      <c r="K30" s="56" t="s">
        <v>96</v>
      </c>
      <c r="L30" s="69">
        <v>8</v>
      </c>
      <c r="M30" s="89">
        <v>2</v>
      </c>
      <c r="N30" s="69">
        <v>2</v>
      </c>
      <c r="O30" s="70" t="s">
        <v>63</v>
      </c>
      <c r="P30" s="70" t="s">
        <v>383</v>
      </c>
      <c r="Q30" s="69">
        <v>20</v>
      </c>
      <c r="R30" s="70">
        <v>1</v>
      </c>
      <c r="S30" s="70" t="s">
        <v>75</v>
      </c>
      <c r="T30" s="70" t="s">
        <v>42</v>
      </c>
      <c r="U30" s="70" t="s">
        <v>83</v>
      </c>
      <c r="V30" s="69">
        <v>206</v>
      </c>
      <c r="W30" s="69">
        <v>150</v>
      </c>
      <c r="X30" s="62" t="s">
        <v>145</v>
      </c>
      <c r="Y30" s="56" t="s">
        <v>121</v>
      </c>
      <c r="AA30" s="56" t="s">
        <v>1298</v>
      </c>
      <c r="AC30" s="70"/>
      <c r="AD30" s="62">
        <f>LOOKUP($D30,'Design Component Spatial Info'!$C$231:$C$575,'Design Component Spatial Info'!E$231:E$575)</f>
        <v>11</v>
      </c>
      <c r="AE30" s="62">
        <f>LOOKUP($D30,'Design Component Spatial Info'!$C$231:$C$575,'Design Component Spatial Info'!M$231:M$575)</f>
        <v>367159.25400000002</v>
      </c>
      <c r="AF30" s="62">
        <f>LOOKUP($D30,'Design Component Spatial Info'!$C$231:$C$575,'Design Component Spatial Info'!N$231:N$575)</f>
        <v>5439875.2375999996</v>
      </c>
      <c r="AG30" s="67">
        <f t="shared" si="3"/>
        <v>367093.49832798168</v>
      </c>
      <c r="AH30" s="67">
        <f t="shared" si="4"/>
        <v>5439740.4184930548</v>
      </c>
      <c r="AI30" s="62">
        <f>LOOKUP($D30,'Design Component Spatial Info'!$C$231:$C$575,'Design Component Spatial Info'!O$231:O$575)</f>
        <v>1524068</v>
      </c>
      <c r="AJ30" s="62">
        <f>LOOKUP($D30,'Design Component Spatial Info'!$C$231:$C$575,'Design Component Spatial Info'!P$231:P$575)</f>
        <v>480050</v>
      </c>
      <c r="AK30">
        <v>1524019.531</v>
      </c>
      <c r="AL30">
        <v>479908.136</v>
      </c>
      <c r="AM30" s="28">
        <v>0.388378</v>
      </c>
      <c r="AN30" s="97" t="str">
        <f t="shared" si="5"/>
        <v>M</v>
      </c>
    </row>
    <row r="31" spans="1:40" x14ac:dyDescent="0.2">
      <c r="A31" s="60" t="s">
        <v>765</v>
      </c>
      <c r="B31" s="60" t="s">
        <v>371</v>
      </c>
      <c r="C31" s="60" t="s">
        <v>31</v>
      </c>
      <c r="D31" s="60" t="s">
        <v>509</v>
      </c>
      <c r="E31" s="98" t="str">
        <f t="shared" si="2"/>
        <v>008-1</v>
      </c>
      <c r="F31" s="65">
        <v>41752</v>
      </c>
      <c r="G31" s="60" t="s">
        <v>926</v>
      </c>
      <c r="H31" s="58" t="s">
        <v>763</v>
      </c>
      <c r="I31" s="57">
        <v>0.6958333333333333</v>
      </c>
      <c r="J31" s="69">
        <v>1</v>
      </c>
      <c r="K31" s="56" t="s">
        <v>96</v>
      </c>
      <c r="L31" s="69">
        <v>5</v>
      </c>
      <c r="M31" s="89">
        <v>1</v>
      </c>
      <c r="N31" s="69">
        <v>3</v>
      </c>
      <c r="O31" s="70" t="s">
        <v>63</v>
      </c>
      <c r="P31" s="70" t="s">
        <v>383</v>
      </c>
      <c r="Q31" s="69">
        <v>15</v>
      </c>
      <c r="R31" s="70">
        <v>1</v>
      </c>
      <c r="S31" s="70" t="s">
        <v>135</v>
      </c>
      <c r="T31" s="70" t="s">
        <v>39</v>
      </c>
      <c r="U31" s="70" t="s">
        <v>87</v>
      </c>
      <c r="V31" s="69">
        <v>150</v>
      </c>
      <c r="W31" s="69">
        <v>150</v>
      </c>
      <c r="X31" s="62" t="s">
        <v>145</v>
      </c>
      <c r="Y31" s="56" t="s">
        <v>121</v>
      </c>
      <c r="AA31" s="56" t="s">
        <v>1299</v>
      </c>
      <c r="AC31" s="70"/>
      <c r="AD31" s="62">
        <f>LOOKUP($D31,'Design Component Spatial Info'!$C$231:$C$575,'Design Component Spatial Info'!E$231:E$575)</f>
        <v>11</v>
      </c>
      <c r="AE31" s="62">
        <f>LOOKUP($D31,'Design Component Spatial Info'!$C$231:$C$575,'Design Component Spatial Info'!M$231:M$575)</f>
        <v>367851.90240000002</v>
      </c>
      <c r="AF31" s="62">
        <f>LOOKUP($D31,'Design Component Spatial Info'!$C$231:$C$575,'Design Component Spatial Info'!N$231:N$575)</f>
        <v>5438980.6058999998</v>
      </c>
      <c r="AG31" s="67">
        <f t="shared" si="3"/>
        <v>367926.90240000002</v>
      </c>
      <c r="AH31" s="67">
        <f t="shared" si="4"/>
        <v>5438850.7020894326</v>
      </c>
      <c r="AI31" s="62">
        <f>LOOKUP($D31,'Design Component Spatial Info'!$C$231:$C$575,'Design Component Spatial Info'!O$231:O$575)</f>
        <v>1524868</v>
      </c>
      <c r="AJ31" s="62">
        <f>LOOKUP($D31,'Design Component Spatial Info'!$C$231:$C$575,'Design Component Spatial Info'!P$231:P$575)</f>
        <v>479250</v>
      </c>
      <c r="AK31">
        <v>1524958.7560000001</v>
      </c>
      <c r="AL31">
        <v>479130.636</v>
      </c>
      <c r="AM31" s="28">
        <v>0.176291</v>
      </c>
      <c r="AN31" s="97" t="str">
        <f t="shared" si="5"/>
        <v>M</v>
      </c>
    </row>
    <row r="32" spans="1:40" x14ac:dyDescent="0.2">
      <c r="A32" s="60" t="s">
        <v>765</v>
      </c>
      <c r="B32" s="60" t="s">
        <v>371</v>
      </c>
      <c r="C32" s="60" t="s">
        <v>31</v>
      </c>
      <c r="D32" s="60" t="s">
        <v>510</v>
      </c>
      <c r="E32" s="98" t="str">
        <f t="shared" si="2"/>
        <v>008-1</v>
      </c>
      <c r="F32" s="65">
        <v>41752</v>
      </c>
      <c r="G32" s="60" t="s">
        <v>382</v>
      </c>
      <c r="H32" s="58" t="s">
        <v>763</v>
      </c>
      <c r="I32" s="57">
        <v>0.70416666666666661</v>
      </c>
      <c r="J32" s="69">
        <v>1</v>
      </c>
      <c r="K32" s="56" t="s">
        <v>96</v>
      </c>
      <c r="L32" s="69">
        <v>5</v>
      </c>
      <c r="M32" s="89">
        <v>2</v>
      </c>
      <c r="N32" s="69">
        <v>2</v>
      </c>
      <c r="O32" s="70" t="s">
        <v>63</v>
      </c>
      <c r="P32" s="70" t="s">
        <v>383</v>
      </c>
      <c r="Q32" s="69">
        <v>124</v>
      </c>
      <c r="R32" s="70">
        <v>1</v>
      </c>
      <c r="S32" s="70" t="s">
        <v>135</v>
      </c>
      <c r="T32" s="70" t="s">
        <v>103</v>
      </c>
      <c r="U32" s="70" t="s">
        <v>85</v>
      </c>
      <c r="V32" s="69">
        <v>168</v>
      </c>
      <c r="W32" s="69">
        <v>300</v>
      </c>
      <c r="X32" s="62" t="s">
        <v>145</v>
      </c>
      <c r="Y32" s="56" t="s">
        <v>121</v>
      </c>
      <c r="AA32" s="56" t="s">
        <v>1300</v>
      </c>
      <c r="AC32" s="70"/>
      <c r="AD32" s="62">
        <f>LOOKUP($D32,'Design Component Spatial Info'!$C$231:$C$575,'Design Component Spatial Info'!E$231:E$575)</f>
        <v>11</v>
      </c>
      <c r="AE32" s="62">
        <f>LOOKUP($D32,'Design Component Spatial Info'!$C$231:$C$575,'Design Component Spatial Info'!M$231:M$575)</f>
        <v>367951.90480000002</v>
      </c>
      <c r="AF32" s="62">
        <f>LOOKUP($D32,'Design Component Spatial Info'!$C$231:$C$575,'Design Component Spatial Info'!N$231:N$575)</f>
        <v>5439775.0944999997</v>
      </c>
      <c r="AG32" s="67">
        <f t="shared" si="3"/>
        <v>368014.27830724535</v>
      </c>
      <c r="AH32" s="67">
        <f t="shared" si="4"/>
        <v>5439481.6502197795</v>
      </c>
      <c r="AI32" s="62">
        <f>LOOKUP($D32,'Design Component Spatial Info'!$C$231:$C$575,'Design Component Spatial Info'!O$231:O$575)</f>
        <v>1524868</v>
      </c>
      <c r="AJ32" s="62">
        <f>LOOKUP($D32,'Design Component Spatial Info'!$C$231:$C$575,'Design Component Spatial Info'!P$231:P$575)</f>
        <v>480050</v>
      </c>
      <c r="AK32">
        <v>1524966.662</v>
      </c>
      <c r="AL32">
        <v>479766.95600000001</v>
      </c>
      <c r="AM32" s="28">
        <v>0.16248200000000002</v>
      </c>
      <c r="AN32" s="97" t="str">
        <f t="shared" si="5"/>
        <v>M</v>
      </c>
    </row>
    <row r="33" spans="1:40" x14ac:dyDescent="0.2">
      <c r="A33" s="60" t="s">
        <v>765</v>
      </c>
      <c r="B33" s="60" t="s">
        <v>371</v>
      </c>
      <c r="C33" s="60" t="s">
        <v>31</v>
      </c>
      <c r="D33" s="60" t="s">
        <v>487</v>
      </c>
      <c r="E33" s="98" t="str">
        <f t="shared" si="2"/>
        <v>009-1</v>
      </c>
      <c r="F33" s="65">
        <v>41753</v>
      </c>
      <c r="G33" s="60" t="s">
        <v>382</v>
      </c>
      <c r="H33" s="58" t="s">
        <v>763</v>
      </c>
      <c r="I33" s="57">
        <v>0.4152777777777778</v>
      </c>
      <c r="J33" s="69">
        <v>1</v>
      </c>
      <c r="K33" s="56" t="s">
        <v>96</v>
      </c>
      <c r="L33" s="69">
        <v>1</v>
      </c>
      <c r="M33" s="69">
        <v>0</v>
      </c>
      <c r="N33" s="69">
        <v>4</v>
      </c>
      <c r="O33" s="70" t="s">
        <v>75</v>
      </c>
      <c r="P33" s="70" t="s">
        <v>141</v>
      </c>
      <c r="Q33" s="69"/>
      <c r="R33" s="70">
        <v>0</v>
      </c>
      <c r="S33" s="70"/>
      <c r="T33" s="70"/>
      <c r="U33" s="70"/>
      <c r="V33" s="69">
        <v>50</v>
      </c>
      <c r="W33" s="69">
        <v>425</v>
      </c>
      <c r="AC33" s="70"/>
      <c r="AD33" s="62">
        <f>LOOKUP($D33,'Design Component Spatial Info'!$C$231:$C$575,'Design Component Spatial Info'!E$231:E$575)</f>
        <v>11</v>
      </c>
      <c r="AE33" s="62">
        <f>LOOKUP($D33,'Design Component Spatial Info'!$C$231:$C$575,'Design Component Spatial Info'!M$231:M$575)</f>
        <v>370029.77220000001</v>
      </c>
      <c r="AF33" s="62">
        <f>LOOKUP($D33,'Design Component Spatial Info'!$C$231:$C$575,'Design Component Spatial Info'!N$231:N$575)</f>
        <v>5437091.1467000004</v>
      </c>
      <c r="AG33" s="67">
        <f t="shared" si="3"/>
        <v>370355.3410883256</v>
      </c>
      <c r="AH33" s="67">
        <f t="shared" si="4"/>
        <v>5437364.3314341176</v>
      </c>
      <c r="AI33" s="62">
        <f>LOOKUP($D33,'Design Component Spatial Info'!$C$231:$C$575,'Design Component Spatial Info'!O$231:O$575)</f>
        <v>1527268</v>
      </c>
      <c r="AJ33" s="62">
        <f>LOOKUP($D33,'Design Component Spatial Info'!$C$231:$C$575,'Design Component Spatial Info'!P$231:P$575)</f>
        <v>477650</v>
      </c>
      <c r="AM33" s="28">
        <v>0.19844899999999999</v>
      </c>
      <c r="AN33" s="97" t="str">
        <f t="shared" si="5"/>
        <v>M</v>
      </c>
    </row>
    <row r="34" spans="1:40" x14ac:dyDescent="0.2">
      <c r="A34" s="60" t="s">
        <v>765</v>
      </c>
      <c r="B34" s="60" t="s">
        <v>371</v>
      </c>
      <c r="C34" s="60" t="s">
        <v>31</v>
      </c>
      <c r="D34" s="60" t="s">
        <v>488</v>
      </c>
      <c r="E34" s="98" t="str">
        <f t="shared" si="2"/>
        <v>009-1</v>
      </c>
      <c r="F34" s="65">
        <v>41753</v>
      </c>
      <c r="G34" s="60" t="s">
        <v>382</v>
      </c>
      <c r="H34" s="58" t="s">
        <v>763</v>
      </c>
      <c r="I34" s="57">
        <v>0.43472222222222223</v>
      </c>
      <c r="J34" s="69">
        <v>1</v>
      </c>
      <c r="K34" s="56" t="s">
        <v>96</v>
      </c>
      <c r="L34" s="69">
        <v>2</v>
      </c>
      <c r="M34" s="89">
        <v>0</v>
      </c>
      <c r="N34" s="69">
        <v>4</v>
      </c>
      <c r="O34" s="70" t="s">
        <v>63</v>
      </c>
      <c r="P34" s="70" t="s">
        <v>141</v>
      </c>
      <c r="Q34" s="69"/>
      <c r="R34" s="70">
        <v>0</v>
      </c>
      <c r="S34" s="70"/>
      <c r="T34" s="70"/>
      <c r="U34" s="70"/>
      <c r="V34" s="69"/>
      <c r="W34" s="69"/>
      <c r="AC34" s="70"/>
      <c r="AD34" s="62">
        <f>LOOKUP($D34,'Design Component Spatial Info'!$C$231:$C$575,'Design Component Spatial Info'!E$231:E$575)</f>
        <v>11</v>
      </c>
      <c r="AE34" s="62">
        <f>LOOKUP($D34,'Design Component Spatial Info'!$C$231:$C$575,'Design Component Spatial Info'!M$231:M$575)</f>
        <v>370129.78950000001</v>
      </c>
      <c r="AF34" s="62">
        <f>LOOKUP($D34,'Design Component Spatial Info'!$C$231:$C$575,'Design Component Spatial Info'!N$231:N$575)</f>
        <v>5437885.6456000004</v>
      </c>
      <c r="AG34" s="67">
        <f t="shared" si="3"/>
        <v>0</v>
      </c>
      <c r="AH34" s="67">
        <f t="shared" si="4"/>
        <v>0</v>
      </c>
      <c r="AI34" s="62">
        <f>LOOKUP($D34,'Design Component Spatial Info'!$C$231:$C$575,'Design Component Spatial Info'!O$231:O$575)</f>
        <v>1527268</v>
      </c>
      <c r="AJ34" s="62">
        <f>LOOKUP($D34,'Design Component Spatial Info'!$C$231:$C$575,'Design Component Spatial Info'!P$231:P$575)</f>
        <v>478450</v>
      </c>
      <c r="AM34" s="28">
        <v>0.19557099999999999</v>
      </c>
      <c r="AN34" s="97" t="str">
        <f t="shared" si="5"/>
        <v>M</v>
      </c>
    </row>
    <row r="35" spans="1:40" x14ac:dyDescent="0.2">
      <c r="A35" s="60" t="s">
        <v>765</v>
      </c>
      <c r="B35" s="60" t="s">
        <v>371</v>
      </c>
      <c r="C35" s="60" t="s">
        <v>31</v>
      </c>
      <c r="D35" s="60" t="s">
        <v>489</v>
      </c>
      <c r="E35" s="98" t="str">
        <f t="shared" si="2"/>
        <v>009-1</v>
      </c>
      <c r="F35" s="65">
        <v>41753</v>
      </c>
      <c r="G35" s="60" t="s">
        <v>926</v>
      </c>
      <c r="H35" s="58" t="s">
        <v>763</v>
      </c>
      <c r="I35" s="57">
        <v>0.4236111111111111</v>
      </c>
      <c r="J35" s="69">
        <v>1</v>
      </c>
      <c r="K35" s="56" t="s">
        <v>96</v>
      </c>
      <c r="L35" s="69">
        <v>5</v>
      </c>
      <c r="M35" s="69">
        <v>0</v>
      </c>
      <c r="N35" s="69">
        <v>4</v>
      </c>
      <c r="O35" s="70" t="s">
        <v>63</v>
      </c>
      <c r="P35" s="70" t="s">
        <v>383</v>
      </c>
      <c r="Q35" s="69">
        <v>30</v>
      </c>
      <c r="R35" s="70">
        <v>1</v>
      </c>
      <c r="S35" s="70" t="s">
        <v>135</v>
      </c>
      <c r="T35" s="70" t="s">
        <v>146</v>
      </c>
      <c r="U35" s="70" t="s">
        <v>83</v>
      </c>
      <c r="V35" s="69">
        <v>254</v>
      </c>
      <c r="W35" s="69">
        <v>100</v>
      </c>
      <c r="X35" s="62" t="s">
        <v>145</v>
      </c>
      <c r="Y35" s="56" t="s">
        <v>121</v>
      </c>
      <c r="AA35" s="56" t="s">
        <v>1301</v>
      </c>
      <c r="AC35" s="70"/>
      <c r="AD35" s="62">
        <f>LOOKUP($D35,'Design Component Spatial Info'!$C$231:$C$575,'Design Component Spatial Info'!E$231:E$575)</f>
        <v>11</v>
      </c>
      <c r="AE35" s="62">
        <f>LOOKUP($D35,'Design Component Spatial Info'!$C$231:$C$575,'Design Component Spatial Info'!M$231:M$575)</f>
        <v>370822.386</v>
      </c>
      <c r="AF35" s="62">
        <f>LOOKUP($D35,'Design Component Spatial Info'!$C$231:$C$575,'Design Component Spatial Info'!N$231:N$575)</f>
        <v>5436990.9786</v>
      </c>
      <c r="AG35" s="67">
        <f t="shared" si="3"/>
        <v>370726.25983040617</v>
      </c>
      <c r="AH35" s="67">
        <f t="shared" si="4"/>
        <v>5436963.4148644181</v>
      </c>
      <c r="AI35" s="62">
        <f>LOOKUP($D35,'Design Component Spatial Info'!$C$231:$C$575,'Design Component Spatial Info'!O$231:O$575)</f>
        <v>1528068</v>
      </c>
      <c r="AJ35" s="62">
        <f>LOOKUP($D35,'Design Component Spatial Info'!$C$231:$C$575,'Design Component Spatial Info'!P$231:P$575)</f>
        <v>477650</v>
      </c>
      <c r="AK35">
        <v>1527975.9450000001</v>
      </c>
      <c r="AL35">
        <v>477610.64</v>
      </c>
      <c r="AM35" s="28">
        <v>0.121749</v>
      </c>
      <c r="AN35" s="97" t="str">
        <f t="shared" si="5"/>
        <v>L</v>
      </c>
    </row>
    <row r="36" spans="1:40" x14ac:dyDescent="0.2">
      <c r="A36" s="60" t="s">
        <v>765</v>
      </c>
      <c r="B36" s="60" t="s">
        <v>371</v>
      </c>
      <c r="C36" s="60" t="s">
        <v>31</v>
      </c>
      <c r="D36" s="60" t="s">
        <v>489</v>
      </c>
      <c r="E36" s="98" t="str">
        <f t="shared" ref="E36" si="9">LEFT(D36,5)</f>
        <v>009-1</v>
      </c>
      <c r="F36" s="65">
        <v>41753</v>
      </c>
      <c r="G36" s="60" t="s">
        <v>926</v>
      </c>
      <c r="H36" s="58" t="s">
        <v>763</v>
      </c>
      <c r="I36" s="57">
        <v>0.4236111111111111</v>
      </c>
      <c r="J36" s="69">
        <v>2</v>
      </c>
      <c r="K36" s="56" t="s">
        <v>96</v>
      </c>
      <c r="L36" s="69">
        <v>5</v>
      </c>
      <c r="M36" s="69">
        <v>0</v>
      </c>
      <c r="N36" s="69">
        <v>4</v>
      </c>
      <c r="O36" s="70" t="s">
        <v>63</v>
      </c>
      <c r="P36" s="70" t="s">
        <v>383</v>
      </c>
      <c r="Q36" s="69">
        <v>30</v>
      </c>
      <c r="R36" s="70">
        <v>1</v>
      </c>
      <c r="S36" s="70" t="s">
        <v>135</v>
      </c>
      <c r="T36" s="70" t="s">
        <v>42</v>
      </c>
      <c r="U36" s="70" t="s">
        <v>83</v>
      </c>
      <c r="V36" s="69">
        <v>254</v>
      </c>
      <c r="W36" s="69">
        <v>30</v>
      </c>
      <c r="X36" s="62" t="s">
        <v>145</v>
      </c>
      <c r="Y36" s="56" t="s">
        <v>121</v>
      </c>
      <c r="AA36" s="56" t="s">
        <v>1302</v>
      </c>
      <c r="AC36" s="70"/>
      <c r="AD36" s="62">
        <f>LOOKUP($D36,'Design Component Spatial Info'!$C$231:$C$575,'Design Component Spatial Info'!E$231:E$575)</f>
        <v>11</v>
      </c>
      <c r="AE36" s="62">
        <f>LOOKUP($D36,'Design Component Spatial Info'!$C$231:$C$575,'Design Component Spatial Info'!M$231:M$575)</f>
        <v>370822.386</v>
      </c>
      <c r="AF36" s="62">
        <f>LOOKUP($D36,'Design Component Spatial Info'!$C$231:$C$575,'Design Component Spatial Info'!N$231:N$575)</f>
        <v>5436990.9786</v>
      </c>
      <c r="AG36" s="67">
        <f t="shared" ref="AG36" si="10">IF(V36="",0,SIN(RADIANS(VALUE(V36)))*VALUE(W36)+AE36)</f>
        <v>370793.54814912187</v>
      </c>
      <c r="AH36" s="67">
        <f t="shared" ref="AH36" si="11">IF(V36="",0,COS(RADIANS(VALUE(V36)))*VALUE(W36)+AF36)</f>
        <v>5436982.7094793255</v>
      </c>
      <c r="AI36" s="62">
        <f>LOOKUP($D36,'Design Component Spatial Info'!$C$231:$C$575,'Design Component Spatial Info'!O$231:O$575)</f>
        <v>1528068</v>
      </c>
      <c r="AJ36" s="62">
        <f>LOOKUP($D36,'Design Component Spatial Info'!$C$231:$C$575,'Design Component Spatial Info'!P$231:P$575)</f>
        <v>477650</v>
      </c>
      <c r="AK36">
        <v>1528040.3829999999</v>
      </c>
      <c r="AL36">
        <v>477638.19199999998</v>
      </c>
      <c r="AM36" s="28">
        <v>0.121749</v>
      </c>
      <c r="AN36" s="97" t="str">
        <f t="shared" si="5"/>
        <v>L</v>
      </c>
    </row>
    <row r="37" spans="1:40" x14ac:dyDescent="0.2">
      <c r="A37" s="60" t="s">
        <v>765</v>
      </c>
      <c r="B37" s="60" t="s">
        <v>371</v>
      </c>
      <c r="C37" s="60" t="s">
        <v>31</v>
      </c>
      <c r="D37" s="60" t="s">
        <v>490</v>
      </c>
      <c r="E37" s="98" t="str">
        <f t="shared" si="2"/>
        <v>009-1</v>
      </c>
      <c r="F37" s="65">
        <v>41753</v>
      </c>
      <c r="G37" s="60" t="s">
        <v>382</v>
      </c>
      <c r="H37" s="58" t="s">
        <v>763</v>
      </c>
      <c r="I37" s="57">
        <v>0.39097222222222222</v>
      </c>
      <c r="J37" s="69">
        <v>1</v>
      </c>
      <c r="K37" s="56" t="s">
        <v>95</v>
      </c>
      <c r="L37" s="69">
        <v>4</v>
      </c>
      <c r="M37" s="69">
        <v>0</v>
      </c>
      <c r="N37" s="69">
        <v>4</v>
      </c>
      <c r="O37" s="70" t="s">
        <v>63</v>
      </c>
      <c r="P37" s="70" t="s">
        <v>141</v>
      </c>
      <c r="Q37" s="69"/>
      <c r="R37" s="70">
        <v>0</v>
      </c>
      <c r="S37" s="70"/>
      <c r="T37" s="70"/>
      <c r="U37" s="70"/>
      <c r="V37" s="69"/>
      <c r="W37" s="69"/>
      <c r="AC37" s="70"/>
      <c r="AD37" s="62">
        <f>LOOKUP($D37,'Design Component Spatial Info'!$C$231:$C$575,'Design Component Spatial Info'!E$231:E$575)</f>
        <v>11</v>
      </c>
      <c r="AE37" s="62">
        <f>LOOKUP($D37,'Design Component Spatial Info'!$C$231:$C$575,'Design Component Spatial Info'!M$231:M$575)</f>
        <v>370922.4106</v>
      </c>
      <c r="AF37" s="62">
        <f>LOOKUP($D37,'Design Component Spatial Info'!$C$231:$C$575,'Design Component Spatial Info'!N$231:N$575)</f>
        <v>5437785.4753</v>
      </c>
      <c r="AG37" s="67">
        <f t="shared" si="3"/>
        <v>0</v>
      </c>
      <c r="AH37" s="67">
        <f t="shared" si="4"/>
        <v>0</v>
      </c>
      <c r="AI37" s="62">
        <f>LOOKUP($D37,'Design Component Spatial Info'!$C$231:$C$575,'Design Component Spatial Info'!O$231:O$575)</f>
        <v>1528068</v>
      </c>
      <c r="AJ37" s="62">
        <f>LOOKUP($D37,'Design Component Spatial Info'!$C$231:$C$575,'Design Component Spatial Info'!P$231:P$575)</f>
        <v>478450</v>
      </c>
      <c r="AM37" s="28">
        <v>0.22434399999999999</v>
      </c>
      <c r="AN37" s="97" t="str">
        <f t="shared" si="5"/>
        <v>M</v>
      </c>
    </row>
    <row r="38" spans="1:40" x14ac:dyDescent="0.2">
      <c r="A38" s="60" t="s">
        <v>765</v>
      </c>
      <c r="B38" s="60" t="s">
        <v>371</v>
      </c>
      <c r="C38" s="60" t="s">
        <v>31</v>
      </c>
      <c r="D38" s="60" t="s">
        <v>503</v>
      </c>
      <c r="E38" s="98" t="str">
        <f t="shared" si="2"/>
        <v>010-1</v>
      </c>
      <c r="F38" s="65">
        <v>41752</v>
      </c>
      <c r="G38" s="60" t="s">
        <v>382</v>
      </c>
      <c r="H38" s="58" t="s">
        <v>763</v>
      </c>
      <c r="I38" s="57">
        <v>0.57500000000000007</v>
      </c>
      <c r="J38" s="69">
        <v>1</v>
      </c>
      <c r="K38" s="56" t="s">
        <v>96</v>
      </c>
      <c r="L38" s="69">
        <v>6</v>
      </c>
      <c r="M38" s="89">
        <v>0</v>
      </c>
      <c r="N38" s="69">
        <v>3</v>
      </c>
      <c r="O38" s="70" t="s">
        <v>63</v>
      </c>
      <c r="P38" s="70" t="s">
        <v>383</v>
      </c>
      <c r="Q38" s="69">
        <v>96</v>
      </c>
      <c r="R38" s="70">
        <v>1</v>
      </c>
      <c r="S38" s="70" t="s">
        <v>135</v>
      </c>
      <c r="T38" s="70" t="s">
        <v>39</v>
      </c>
      <c r="U38" s="70" t="s">
        <v>87</v>
      </c>
      <c r="V38" s="69">
        <v>335</v>
      </c>
      <c r="W38" s="69">
        <v>250</v>
      </c>
      <c r="X38" s="62" t="s">
        <v>145</v>
      </c>
      <c r="Y38" s="56" t="s">
        <v>121</v>
      </c>
      <c r="AA38" s="56" t="s">
        <v>1303</v>
      </c>
      <c r="AC38" s="70"/>
      <c r="AD38" s="62">
        <f>LOOKUP($D38,'Design Component Spatial Info'!$C$231:$C$575,'Design Component Spatial Info'!E$231:E$575)</f>
        <v>11</v>
      </c>
      <c r="AE38" s="62">
        <f>LOOKUP($D38,'Design Component Spatial Info'!$C$231:$C$575,'Design Component Spatial Info'!M$231:M$575)</f>
        <v>363888.64649999997</v>
      </c>
      <c r="AF38" s="62">
        <f>LOOKUP($D38,'Design Component Spatial Info'!$C$231:$C$575,'Design Component Spatial Info'!N$231:N$575)</f>
        <v>5439481.2312000003</v>
      </c>
      <c r="AG38" s="67">
        <f t="shared" si="3"/>
        <v>363782.99193456478</v>
      </c>
      <c r="AH38" s="67">
        <f t="shared" si="4"/>
        <v>5439707.8081467599</v>
      </c>
      <c r="AI38" s="62">
        <f>LOOKUP($D38,'Design Component Spatial Info'!$C$231:$C$575,'Design Component Spatial Info'!O$231:O$575)</f>
        <v>1520868</v>
      </c>
      <c r="AJ38" s="62">
        <f>LOOKUP($D38,'Design Component Spatial Info'!$C$231:$C$575,'Design Component Spatial Info'!P$231:P$575)</f>
        <v>479250</v>
      </c>
      <c r="AK38">
        <v>1520734.713</v>
      </c>
      <c r="AL38">
        <v>479461.35100000002</v>
      </c>
      <c r="AM38" s="28">
        <v>0.20133999999999999</v>
      </c>
      <c r="AN38" s="97" t="str">
        <f t="shared" si="5"/>
        <v>M</v>
      </c>
    </row>
    <row r="39" spans="1:40" x14ac:dyDescent="0.2">
      <c r="A39" s="60" t="s">
        <v>765</v>
      </c>
      <c r="B39" s="60" t="s">
        <v>371</v>
      </c>
      <c r="C39" s="60" t="s">
        <v>31</v>
      </c>
      <c r="D39" s="60" t="s">
        <v>503</v>
      </c>
      <c r="E39" s="98" t="str">
        <f t="shared" ref="E39" si="12">LEFT(D39,5)</f>
        <v>010-1</v>
      </c>
      <c r="F39" s="65">
        <v>41752</v>
      </c>
      <c r="G39" s="60" t="s">
        <v>382</v>
      </c>
      <c r="H39" s="58" t="s">
        <v>763</v>
      </c>
      <c r="I39" s="57">
        <v>0.57500000000000007</v>
      </c>
      <c r="J39" s="69">
        <v>2</v>
      </c>
      <c r="K39" s="56" t="s">
        <v>96</v>
      </c>
      <c r="L39" s="69">
        <v>6</v>
      </c>
      <c r="M39" s="89">
        <v>0</v>
      </c>
      <c r="N39" s="69">
        <v>3</v>
      </c>
      <c r="O39" s="70" t="s">
        <v>63</v>
      </c>
      <c r="P39" s="70" t="s">
        <v>383</v>
      </c>
      <c r="Q39" s="69">
        <v>116</v>
      </c>
      <c r="R39" s="70">
        <v>1</v>
      </c>
      <c r="S39" s="70" t="s">
        <v>135</v>
      </c>
      <c r="T39" s="70" t="s">
        <v>103</v>
      </c>
      <c r="U39" s="70" t="s">
        <v>85</v>
      </c>
      <c r="V39" s="69">
        <v>52</v>
      </c>
      <c r="W39" s="69">
        <v>175</v>
      </c>
      <c r="X39" s="62" t="s">
        <v>145</v>
      </c>
      <c r="Y39" s="56" t="s">
        <v>121</v>
      </c>
      <c r="AA39" s="56" t="s">
        <v>1304</v>
      </c>
      <c r="AC39" s="70"/>
      <c r="AD39" s="62">
        <f>LOOKUP($D39,'Design Component Spatial Info'!$C$231:$C$575,'Design Component Spatial Info'!E$231:E$575)</f>
        <v>11</v>
      </c>
      <c r="AE39" s="62">
        <f>LOOKUP($D39,'Design Component Spatial Info'!$C$231:$C$575,'Design Component Spatial Info'!M$231:M$575)</f>
        <v>363888.64649999997</v>
      </c>
      <c r="AF39" s="62">
        <f>LOOKUP($D39,'Design Component Spatial Info'!$C$231:$C$575,'Design Component Spatial Info'!N$231:N$575)</f>
        <v>5439481.2312000003</v>
      </c>
      <c r="AG39" s="67">
        <f t="shared" ref="AG39" si="13">IF(V39="",0,SIN(RADIANS(VALUE(V39)))*VALUE(W39)+AE39)</f>
        <v>364026.54838188115</v>
      </c>
      <c r="AH39" s="67">
        <f t="shared" ref="AH39" si="14">IF(V39="",0,COS(RADIANS(VALUE(V39)))*VALUE(W39)+AF39)</f>
        <v>5439588.9719581818</v>
      </c>
      <c r="AI39" s="62">
        <f>LOOKUP($D39,'Design Component Spatial Info'!$C$231:$C$575,'Design Component Spatial Info'!O$231:O$575)</f>
        <v>1520868</v>
      </c>
      <c r="AJ39" s="62">
        <f>LOOKUP($D39,'Design Component Spatial Info'!$C$231:$C$575,'Design Component Spatial Info'!P$231:P$575)</f>
        <v>479250</v>
      </c>
      <c r="AK39">
        <v>1520991.534</v>
      </c>
      <c r="AL39">
        <v>479374.05200000003</v>
      </c>
      <c r="AM39" s="28">
        <v>0.20133999999999999</v>
      </c>
      <c r="AN39" s="97" t="str">
        <f t="shared" si="5"/>
        <v>M</v>
      </c>
    </row>
    <row r="40" spans="1:40" x14ac:dyDescent="0.2">
      <c r="A40" s="60" t="s">
        <v>765</v>
      </c>
      <c r="B40" s="60" t="s">
        <v>371</v>
      </c>
      <c r="C40" s="60" t="s">
        <v>31</v>
      </c>
      <c r="D40" s="60" t="s">
        <v>504</v>
      </c>
      <c r="E40" s="98" t="str">
        <f t="shared" si="2"/>
        <v>010-1</v>
      </c>
      <c r="F40" s="65">
        <v>41752</v>
      </c>
      <c r="G40" s="60" t="s">
        <v>382</v>
      </c>
      <c r="H40" s="58" t="s">
        <v>763</v>
      </c>
      <c r="I40" s="57">
        <v>0.59166666666666667</v>
      </c>
      <c r="J40" s="69">
        <v>1</v>
      </c>
      <c r="K40" s="56" t="s">
        <v>96</v>
      </c>
      <c r="L40" s="69">
        <v>6</v>
      </c>
      <c r="M40" s="69">
        <v>0</v>
      </c>
      <c r="N40" s="69">
        <v>3</v>
      </c>
      <c r="O40" s="70" t="s">
        <v>911</v>
      </c>
      <c r="P40" s="70" t="s">
        <v>141</v>
      </c>
      <c r="Q40" s="69"/>
      <c r="R40" s="70">
        <v>0</v>
      </c>
      <c r="S40" s="70"/>
      <c r="T40" s="70"/>
      <c r="U40" s="70"/>
      <c r="V40" s="69"/>
      <c r="W40" s="69"/>
      <c r="AC40" s="70"/>
      <c r="AD40" s="62">
        <f>LOOKUP($D40,'Design Component Spatial Info'!$C$231:$C$575,'Design Component Spatial Info'!E$231:E$575)</f>
        <v>11</v>
      </c>
      <c r="AE40" s="62">
        <f>LOOKUP($D40,'Design Component Spatial Info'!$C$231:$C$575,'Design Component Spatial Info'!M$231:M$575)</f>
        <v>363988.6128</v>
      </c>
      <c r="AF40" s="62">
        <f>LOOKUP($D40,'Design Component Spatial Info'!$C$231:$C$575,'Design Component Spatial Info'!N$231:N$575)</f>
        <v>5440275.7312000003</v>
      </c>
      <c r="AG40" s="67">
        <f t="shared" si="3"/>
        <v>0</v>
      </c>
      <c r="AH40" s="67">
        <f t="shared" si="4"/>
        <v>0</v>
      </c>
      <c r="AI40" s="62">
        <f>LOOKUP($D40,'Design Component Spatial Info'!$C$231:$C$575,'Design Component Spatial Info'!O$231:O$575)</f>
        <v>1520868</v>
      </c>
      <c r="AJ40" s="62">
        <f>LOOKUP($D40,'Design Component Spatial Info'!$C$231:$C$575,'Design Component Spatial Info'!P$231:P$575)</f>
        <v>480050</v>
      </c>
      <c r="AM40" s="28">
        <v>0.59486600000000001</v>
      </c>
      <c r="AN40" s="97" t="str">
        <f t="shared" si="5"/>
        <v>M</v>
      </c>
    </row>
    <row r="41" spans="1:40" x14ac:dyDescent="0.2">
      <c r="A41" s="60" t="s">
        <v>765</v>
      </c>
      <c r="B41" s="60" t="s">
        <v>371</v>
      </c>
      <c r="C41" s="60" t="s">
        <v>31</v>
      </c>
      <c r="D41" s="60" t="s">
        <v>505</v>
      </c>
      <c r="E41" s="98" t="str">
        <f t="shared" si="2"/>
        <v>010-1</v>
      </c>
      <c r="F41" s="65">
        <v>41752</v>
      </c>
      <c r="G41" s="60" t="s">
        <v>926</v>
      </c>
      <c r="H41" s="58" t="s">
        <v>763</v>
      </c>
      <c r="I41" s="57">
        <v>0.5805555555555556</v>
      </c>
      <c r="J41" s="69">
        <v>1</v>
      </c>
      <c r="K41" s="56" t="s">
        <v>96</v>
      </c>
      <c r="L41" s="69">
        <v>5</v>
      </c>
      <c r="M41" s="69">
        <v>0</v>
      </c>
      <c r="N41" s="69">
        <v>3</v>
      </c>
      <c r="O41" s="70" t="s">
        <v>63</v>
      </c>
      <c r="P41" s="70" t="s">
        <v>141</v>
      </c>
      <c r="Q41" s="69"/>
      <c r="R41" s="70">
        <v>0</v>
      </c>
      <c r="S41" s="70"/>
      <c r="T41" s="70"/>
      <c r="U41" s="70"/>
      <c r="V41" s="69"/>
      <c r="W41" s="69"/>
      <c r="AC41" s="70"/>
      <c r="AD41" s="62">
        <f>LOOKUP($D41,'Design Component Spatial Info'!$C$231:$C$575,'Design Component Spatial Info'!E$231:E$575)</f>
        <v>11</v>
      </c>
      <c r="AE41" s="62">
        <f>LOOKUP($D41,'Design Component Spatial Info'!$C$231:$C$575,'Design Component Spatial Info'!M$231:M$575)</f>
        <v>364681.30530000001</v>
      </c>
      <c r="AF41" s="62">
        <f>LOOKUP($D41,'Design Component Spatial Info'!$C$231:$C$575,'Design Component Spatial Info'!N$231:N$575)</f>
        <v>5439381.1218999997</v>
      </c>
      <c r="AG41" s="67">
        <f t="shared" si="3"/>
        <v>0</v>
      </c>
      <c r="AH41" s="67">
        <f t="shared" si="4"/>
        <v>0</v>
      </c>
      <c r="AI41" s="62">
        <f>LOOKUP($D41,'Design Component Spatial Info'!$C$231:$C$575,'Design Component Spatial Info'!O$231:O$575)</f>
        <v>1521668</v>
      </c>
      <c r="AJ41" s="62">
        <f>LOOKUP($D41,'Design Component Spatial Info'!$C$231:$C$575,'Design Component Spatial Info'!P$231:P$575)</f>
        <v>479250</v>
      </c>
      <c r="AM41" s="28">
        <v>0.29060600000000003</v>
      </c>
      <c r="AN41" s="97" t="str">
        <f t="shared" si="5"/>
        <v>M</v>
      </c>
    </row>
    <row r="42" spans="1:40" x14ac:dyDescent="0.2">
      <c r="A42" s="60" t="s">
        <v>765</v>
      </c>
      <c r="B42" s="60" t="s">
        <v>371</v>
      </c>
      <c r="C42" s="60" t="s">
        <v>31</v>
      </c>
      <c r="D42" s="60" t="s">
        <v>506</v>
      </c>
      <c r="E42" s="98" t="str">
        <f t="shared" si="2"/>
        <v>010-1</v>
      </c>
      <c r="F42" s="65">
        <v>41752</v>
      </c>
      <c r="G42" s="60" t="s">
        <v>926</v>
      </c>
      <c r="H42" s="58" t="s">
        <v>763</v>
      </c>
      <c r="I42" s="57">
        <v>0.60069444444444442</v>
      </c>
      <c r="J42" s="69">
        <v>1</v>
      </c>
      <c r="K42" s="56" t="s">
        <v>96</v>
      </c>
      <c r="L42" s="69">
        <v>5</v>
      </c>
      <c r="M42" s="69">
        <v>0</v>
      </c>
      <c r="N42" s="69">
        <v>3</v>
      </c>
      <c r="O42" s="70" t="s">
        <v>63</v>
      </c>
      <c r="P42" s="70" t="s">
        <v>141</v>
      </c>
      <c r="Q42" s="69"/>
      <c r="R42" s="70">
        <v>0</v>
      </c>
      <c r="S42" s="70"/>
      <c r="T42" s="70"/>
      <c r="U42" s="70"/>
      <c r="V42" s="69"/>
      <c r="W42" s="69"/>
      <c r="AC42" s="70"/>
      <c r="AD42" s="62">
        <f>LOOKUP($D42,'Design Component Spatial Info'!$C$231:$C$575,'Design Component Spatial Info'!E$231:E$575)</f>
        <v>11</v>
      </c>
      <c r="AE42" s="62">
        <f>LOOKUP($D42,'Design Component Spatial Info'!$C$231:$C$575,'Design Component Spatial Info'!M$231:M$575)</f>
        <v>364781.27889999998</v>
      </c>
      <c r="AF42" s="62">
        <f>LOOKUP($D42,'Design Component Spatial Info'!$C$231:$C$575,'Design Component Spatial Info'!N$231:N$575)</f>
        <v>5440175.6195999999</v>
      </c>
      <c r="AG42" s="67">
        <f t="shared" si="3"/>
        <v>0</v>
      </c>
      <c r="AH42" s="67">
        <f t="shared" si="4"/>
        <v>0</v>
      </c>
      <c r="AI42" s="62">
        <f>LOOKUP($D42,'Design Component Spatial Info'!$C$231:$C$575,'Design Component Spatial Info'!O$231:O$575)</f>
        <v>1521668</v>
      </c>
      <c r="AJ42" s="62">
        <f>LOOKUP($D42,'Design Component Spatial Info'!$C$231:$C$575,'Design Component Spatial Info'!P$231:P$575)</f>
        <v>480050</v>
      </c>
      <c r="AM42" s="28">
        <v>0.263075</v>
      </c>
      <c r="AN42" s="97" t="str">
        <f t="shared" si="5"/>
        <v>M</v>
      </c>
    </row>
    <row r="43" spans="1:40" x14ac:dyDescent="0.2">
      <c r="A43" s="60" t="s">
        <v>765</v>
      </c>
      <c r="B43" s="60" t="s">
        <v>371</v>
      </c>
      <c r="C43" s="60" t="s">
        <v>31</v>
      </c>
      <c r="D43" s="60" t="s">
        <v>495</v>
      </c>
      <c r="E43" s="98" t="str">
        <f t="shared" si="2"/>
        <v>011-1</v>
      </c>
      <c r="F43" s="65">
        <v>41755</v>
      </c>
      <c r="G43" s="60" t="s">
        <v>382</v>
      </c>
      <c r="H43" s="58" t="s">
        <v>763</v>
      </c>
      <c r="I43" s="57">
        <v>0.38263888888888892</v>
      </c>
      <c r="J43" s="69">
        <v>1</v>
      </c>
      <c r="K43" s="56" t="s">
        <v>96</v>
      </c>
      <c r="L43" s="69">
        <v>2</v>
      </c>
      <c r="M43" s="89">
        <v>0</v>
      </c>
      <c r="N43" s="69">
        <v>4</v>
      </c>
      <c r="O43" s="70" t="s">
        <v>39</v>
      </c>
      <c r="P43" s="70" t="s">
        <v>383</v>
      </c>
      <c r="Q43" s="69">
        <v>0</v>
      </c>
      <c r="R43" s="70">
        <v>1</v>
      </c>
      <c r="S43" s="70" t="s">
        <v>135</v>
      </c>
      <c r="T43" s="70" t="s">
        <v>103</v>
      </c>
      <c r="U43" s="70" t="s">
        <v>85</v>
      </c>
      <c r="V43" s="69">
        <v>275</v>
      </c>
      <c r="W43" s="69">
        <v>150</v>
      </c>
      <c r="X43" s="62" t="s">
        <v>145</v>
      </c>
      <c r="Y43" s="56" t="s">
        <v>121</v>
      </c>
      <c r="AA43" s="56" t="s">
        <v>1305</v>
      </c>
      <c r="AC43" s="70"/>
      <c r="AD43" s="62">
        <f>LOOKUP($D43,'Design Component Spatial Info'!$C$231:$C$575,'Design Component Spatial Info'!E$231:E$575)</f>
        <v>11</v>
      </c>
      <c r="AE43" s="62">
        <f>LOOKUP($D43,'Design Component Spatial Info'!$C$231:$C$575,'Design Component Spatial Info'!M$231:M$575)</f>
        <v>352791.01240000001</v>
      </c>
      <c r="AF43" s="62">
        <f>LOOKUP($D43,'Design Component Spatial Info'!$C$231:$C$575,'Design Component Spatial Info'!N$231:N$575)</f>
        <v>5440881.9354999997</v>
      </c>
      <c r="AG43" s="67">
        <f t="shared" si="3"/>
        <v>352641.58319528622</v>
      </c>
      <c r="AH43" s="67">
        <f t="shared" si="4"/>
        <v>5440895.0088614114</v>
      </c>
      <c r="AI43" s="62">
        <f>LOOKUP($D43,'Design Component Spatial Info'!$C$231:$C$575,'Design Component Spatial Info'!O$231:O$575)</f>
        <v>1509668</v>
      </c>
      <c r="AJ43" s="62">
        <f>LOOKUP($D43,'Design Component Spatial Info'!$C$231:$C$575,'Design Component Spatial Info'!P$231:P$575)</f>
        <v>479250</v>
      </c>
      <c r="AK43">
        <v>1509517.919</v>
      </c>
      <c r="AL43">
        <v>479244.27600000001</v>
      </c>
      <c r="AM43" s="28">
        <v>0.10610799999999999</v>
      </c>
      <c r="AN43" s="97" t="str">
        <f t="shared" si="5"/>
        <v>L</v>
      </c>
    </row>
    <row r="44" spans="1:40" x14ac:dyDescent="0.2">
      <c r="A44" s="60" t="s">
        <v>765</v>
      </c>
      <c r="B44" s="60" t="s">
        <v>371</v>
      </c>
      <c r="C44" s="60" t="s">
        <v>31</v>
      </c>
      <c r="D44" s="60" t="s">
        <v>496</v>
      </c>
      <c r="E44" s="98" t="str">
        <f t="shared" si="2"/>
        <v>011-1</v>
      </c>
      <c r="F44" s="65">
        <v>41755</v>
      </c>
      <c r="G44" s="60" t="s">
        <v>382</v>
      </c>
      <c r="H44" s="58" t="s">
        <v>763</v>
      </c>
      <c r="I44" s="57">
        <v>0.37152777777777773</v>
      </c>
      <c r="J44" s="69">
        <v>1</v>
      </c>
      <c r="K44" s="56" t="s">
        <v>96</v>
      </c>
      <c r="L44" s="69">
        <v>2</v>
      </c>
      <c r="M44" s="89">
        <v>0</v>
      </c>
      <c r="N44" s="69">
        <v>4</v>
      </c>
      <c r="O44" s="70" t="s">
        <v>911</v>
      </c>
      <c r="P44" s="70" t="s">
        <v>141</v>
      </c>
      <c r="Q44" s="69"/>
      <c r="R44" s="70">
        <v>0</v>
      </c>
      <c r="S44" s="70"/>
      <c r="T44" s="70"/>
      <c r="U44" s="70"/>
      <c r="V44" s="69"/>
      <c r="W44" s="69"/>
      <c r="AC44" s="70"/>
      <c r="AD44" s="62">
        <f>LOOKUP($D44,'Design Component Spatial Info'!$C$231:$C$575,'Design Component Spatial Info'!E$231:E$575)</f>
        <v>11</v>
      </c>
      <c r="AE44" s="62">
        <f>LOOKUP($D44,'Design Component Spatial Info'!$C$231:$C$575,'Design Component Spatial Info'!M$231:M$575)</f>
        <v>352890.87809999997</v>
      </c>
      <c r="AF44" s="62">
        <f>LOOKUP($D44,'Design Component Spatial Info'!$C$231:$C$575,'Design Component Spatial Info'!N$231:N$575)</f>
        <v>5441676.4692000002</v>
      </c>
      <c r="AG44" s="67">
        <f t="shared" si="3"/>
        <v>0</v>
      </c>
      <c r="AH44" s="67">
        <f t="shared" si="4"/>
        <v>0</v>
      </c>
      <c r="AI44" s="62">
        <f>LOOKUP($D44,'Design Component Spatial Info'!$C$231:$C$575,'Design Component Spatial Info'!O$231:O$575)</f>
        <v>1509668</v>
      </c>
      <c r="AJ44" s="62">
        <f>LOOKUP($D44,'Design Component Spatial Info'!$C$231:$C$575,'Design Component Spatial Info'!P$231:P$575)</f>
        <v>480050</v>
      </c>
      <c r="AM44" s="28">
        <v>6.9972000000000006E-2</v>
      </c>
      <c r="AN44" s="97" t="str">
        <f t="shared" si="5"/>
        <v>L</v>
      </c>
    </row>
    <row r="45" spans="1:40" x14ac:dyDescent="0.2">
      <c r="A45" s="60" t="s">
        <v>765</v>
      </c>
      <c r="B45" s="60" t="s">
        <v>371</v>
      </c>
      <c r="C45" s="60" t="s">
        <v>31</v>
      </c>
      <c r="D45" s="60" t="s">
        <v>497</v>
      </c>
      <c r="E45" s="98" t="str">
        <f t="shared" si="2"/>
        <v>011-1</v>
      </c>
      <c r="F45" s="65">
        <v>41755</v>
      </c>
      <c r="G45" s="60" t="s">
        <v>926</v>
      </c>
      <c r="H45" s="58" t="s">
        <v>763</v>
      </c>
      <c r="I45" s="57">
        <v>0.4381944444444445</v>
      </c>
      <c r="J45" s="69">
        <v>1</v>
      </c>
      <c r="K45" s="56" t="s">
        <v>96</v>
      </c>
      <c r="L45" s="69">
        <v>3</v>
      </c>
      <c r="M45" s="89">
        <v>1</v>
      </c>
      <c r="N45" s="69">
        <v>4</v>
      </c>
      <c r="O45" s="70" t="s">
        <v>911</v>
      </c>
      <c r="P45" s="70" t="s">
        <v>141</v>
      </c>
      <c r="Q45" s="69"/>
      <c r="R45" s="70">
        <v>0</v>
      </c>
      <c r="S45" s="70"/>
      <c r="T45" s="70"/>
      <c r="U45" s="70"/>
      <c r="V45" s="69"/>
      <c r="W45" s="69"/>
      <c r="AC45" s="70"/>
      <c r="AD45" s="62">
        <f>LOOKUP($D45,'Design Component Spatial Info'!$C$231:$C$575,'Design Component Spatial Info'!E$231:E$575)</f>
        <v>11</v>
      </c>
      <c r="AE45" s="62">
        <f>LOOKUP($D45,'Design Component Spatial Info'!$C$231:$C$575,'Design Component Spatial Info'!M$231:M$575)</f>
        <v>352990.7475</v>
      </c>
      <c r="AF45" s="62">
        <f>LOOKUP($D45,'Design Component Spatial Info'!$C$231:$C$575,'Design Component Spatial Info'!N$231:N$575)</f>
        <v>5442470.9944000002</v>
      </c>
      <c r="AG45" s="67">
        <f t="shared" si="3"/>
        <v>0</v>
      </c>
      <c r="AH45" s="67">
        <f t="shared" si="4"/>
        <v>0</v>
      </c>
      <c r="AI45" s="62">
        <f>LOOKUP($D45,'Design Component Spatial Info'!$C$231:$C$575,'Design Component Spatial Info'!O$231:O$575)</f>
        <v>1509668</v>
      </c>
      <c r="AJ45" s="62">
        <f>LOOKUP($D45,'Design Component Spatial Info'!$C$231:$C$575,'Design Component Spatial Info'!P$231:P$575)</f>
        <v>480850</v>
      </c>
      <c r="AM45" s="28">
        <v>0.122158</v>
      </c>
      <c r="AN45" s="97" t="str">
        <f t="shared" si="5"/>
        <v>L</v>
      </c>
    </row>
    <row r="46" spans="1:40" x14ac:dyDescent="0.2">
      <c r="A46" s="60" t="s">
        <v>765</v>
      </c>
      <c r="B46" s="60" t="s">
        <v>371</v>
      </c>
      <c r="C46" s="60" t="s">
        <v>31</v>
      </c>
      <c r="D46" s="60" t="s">
        <v>498</v>
      </c>
      <c r="E46" s="98" t="str">
        <f t="shared" si="2"/>
        <v>011-1</v>
      </c>
      <c r="F46" s="65">
        <v>41755</v>
      </c>
      <c r="G46" s="60" t="s">
        <v>382</v>
      </c>
      <c r="H46" s="58" t="s">
        <v>763</v>
      </c>
      <c r="I46" s="57">
        <v>0.3888888888888889</v>
      </c>
      <c r="J46" s="69">
        <v>1</v>
      </c>
      <c r="K46" s="56" t="s">
        <v>96</v>
      </c>
      <c r="L46" s="69">
        <v>3</v>
      </c>
      <c r="M46" s="69">
        <v>1</v>
      </c>
      <c r="N46" s="69">
        <v>4</v>
      </c>
      <c r="O46" s="70" t="s">
        <v>75</v>
      </c>
      <c r="P46" s="70" t="s">
        <v>141</v>
      </c>
      <c r="Q46" s="69"/>
      <c r="R46" s="70">
        <v>0</v>
      </c>
      <c r="S46" s="70"/>
      <c r="T46" s="70"/>
      <c r="U46" s="70"/>
      <c r="V46" s="69"/>
      <c r="W46" s="69"/>
      <c r="AC46" s="70"/>
      <c r="AD46" s="62">
        <f>LOOKUP($D46,'Design Component Spatial Info'!$C$231:$C$575,'Design Component Spatial Info'!E$231:E$575)</f>
        <v>11</v>
      </c>
      <c r="AE46" s="62">
        <f>LOOKUP($D46,'Design Component Spatial Info'!$C$231:$C$575,'Design Component Spatial Info'!M$231:M$575)</f>
        <v>353090.62040000001</v>
      </c>
      <c r="AF46" s="62">
        <f>LOOKUP($D46,'Design Component Spatial Info'!$C$231:$C$575,'Design Component Spatial Info'!N$231:N$575)</f>
        <v>5443265.5109999999</v>
      </c>
      <c r="AG46" s="67">
        <f t="shared" si="3"/>
        <v>0</v>
      </c>
      <c r="AH46" s="67">
        <f t="shared" si="4"/>
        <v>0</v>
      </c>
      <c r="AI46" s="62">
        <f>LOOKUP($D46,'Design Component Spatial Info'!$C$231:$C$575,'Design Component Spatial Info'!O$231:O$575)</f>
        <v>1509668</v>
      </c>
      <c r="AJ46" s="62">
        <f>LOOKUP($D46,'Design Component Spatial Info'!$C$231:$C$575,'Design Component Spatial Info'!P$231:P$575)</f>
        <v>481650</v>
      </c>
      <c r="AM46" s="28">
        <v>0.15451700000000002</v>
      </c>
      <c r="AN46" s="97" t="str">
        <f t="shared" si="5"/>
        <v>L</v>
      </c>
    </row>
    <row r="47" spans="1:40" x14ac:dyDescent="0.2">
      <c r="A47" s="60" t="s">
        <v>765</v>
      </c>
      <c r="B47" s="60" t="s">
        <v>371</v>
      </c>
      <c r="C47" s="60" t="s">
        <v>31</v>
      </c>
      <c r="D47" s="60" t="s">
        <v>523</v>
      </c>
      <c r="E47" s="98" t="str">
        <f t="shared" si="2"/>
        <v>012-1</v>
      </c>
      <c r="F47" s="65">
        <v>41752</v>
      </c>
      <c r="G47" s="60" t="s">
        <v>382</v>
      </c>
      <c r="H47" s="58" t="s">
        <v>763</v>
      </c>
      <c r="I47" s="57">
        <v>0.4145833333333333</v>
      </c>
      <c r="J47" s="69">
        <v>1</v>
      </c>
      <c r="K47" s="56" t="s">
        <v>95</v>
      </c>
      <c r="L47" s="69">
        <v>2</v>
      </c>
      <c r="M47" s="69">
        <v>0</v>
      </c>
      <c r="N47" s="69">
        <v>4</v>
      </c>
      <c r="O47" s="70" t="s">
        <v>911</v>
      </c>
      <c r="P47" s="70" t="s">
        <v>141</v>
      </c>
      <c r="Q47" s="69"/>
      <c r="R47" s="70">
        <v>0</v>
      </c>
      <c r="S47" s="70"/>
      <c r="T47" s="70"/>
      <c r="U47" s="70"/>
      <c r="V47" s="69"/>
      <c r="W47" s="69"/>
      <c r="AC47" s="70"/>
      <c r="AD47" s="62">
        <f>LOOKUP($D47,'Design Component Spatial Info'!$C$231:$C$575,'Design Component Spatial Info'!E$231:E$575)</f>
        <v>11</v>
      </c>
      <c r="AE47" s="62">
        <f>LOOKUP($D47,'Design Component Spatial Info'!$C$231:$C$575,'Design Component Spatial Info'!M$231:M$575)</f>
        <v>360929</v>
      </c>
      <c r="AF47" s="62">
        <f>LOOKUP($D47,'Design Component Spatial Info'!$C$231:$C$575,'Design Component Spatial Info'!N$231:N$575)</f>
        <v>5441399</v>
      </c>
      <c r="AG47" s="67">
        <f t="shared" si="3"/>
        <v>0</v>
      </c>
      <c r="AH47" s="67">
        <f t="shared" si="4"/>
        <v>0</v>
      </c>
      <c r="AI47" s="62">
        <f>LOOKUP($D47,'Design Component Spatial Info'!$C$231:$C$575,'Design Component Spatial Info'!O$231:O$575)</f>
        <v>1517688.024</v>
      </c>
      <c r="AJ47" s="62">
        <f>LOOKUP($D47,'Design Component Spatial Info'!$C$231:$C$575,'Design Component Spatial Info'!P$231:P$575)</f>
        <v>480780.42700000003</v>
      </c>
      <c r="AM47" s="28">
        <v>0.115261</v>
      </c>
      <c r="AN47" s="97" t="str">
        <f t="shared" si="5"/>
        <v>L</v>
      </c>
    </row>
    <row r="48" spans="1:40" x14ac:dyDescent="0.2">
      <c r="A48" s="60" t="s">
        <v>765</v>
      </c>
      <c r="B48" s="60" t="s">
        <v>371</v>
      </c>
      <c r="C48" s="60" t="s">
        <v>31</v>
      </c>
      <c r="D48" s="60" t="s">
        <v>524</v>
      </c>
      <c r="E48" s="98" t="str">
        <f t="shared" si="2"/>
        <v>012-1</v>
      </c>
      <c r="F48" s="65">
        <v>41752</v>
      </c>
      <c r="G48" s="60" t="s">
        <v>382</v>
      </c>
      <c r="H48" s="58" t="s">
        <v>763</v>
      </c>
      <c r="I48" s="66">
        <v>0.4284722222222222</v>
      </c>
      <c r="J48" s="67">
        <v>1</v>
      </c>
      <c r="K48" s="56" t="s">
        <v>96</v>
      </c>
      <c r="L48" s="67">
        <v>2</v>
      </c>
      <c r="M48" s="67">
        <v>0</v>
      </c>
      <c r="N48" s="67">
        <v>3</v>
      </c>
      <c r="O48" s="58" t="s">
        <v>63</v>
      </c>
      <c r="P48" s="80" t="s">
        <v>141</v>
      </c>
      <c r="Q48" s="62"/>
      <c r="R48" s="80">
        <v>0</v>
      </c>
      <c r="S48" s="56"/>
      <c r="T48" s="56"/>
      <c r="V48" s="62"/>
      <c r="W48" s="62"/>
      <c r="AD48" s="62">
        <f>LOOKUP($D48,'Design Component Spatial Info'!$C$231:$C$575,'Design Component Spatial Info'!E$231:E$575)</f>
        <v>11</v>
      </c>
      <c r="AE48" s="62">
        <f>LOOKUP($D48,'Design Component Spatial Info'!$C$231:$C$575,'Design Component Spatial Info'!M$231:M$575)</f>
        <v>361017.7954</v>
      </c>
      <c r="AF48" s="62">
        <f>LOOKUP($D48,'Design Component Spatial Info'!$C$231:$C$575,'Design Component Spatial Info'!N$231:N$575)</f>
        <v>5442265.0921</v>
      </c>
      <c r="AG48" s="67">
        <f t="shared" si="3"/>
        <v>0</v>
      </c>
      <c r="AH48" s="67">
        <f t="shared" si="4"/>
        <v>0</v>
      </c>
      <c r="AI48" s="62">
        <f>LOOKUP($D48,'Design Component Spatial Info'!$C$231:$C$575,'Design Component Spatial Info'!O$231:O$575)</f>
        <v>1517668</v>
      </c>
      <c r="AJ48" s="62">
        <f>LOOKUP($D48,'Design Component Spatial Info'!$C$231:$C$575,'Design Component Spatial Info'!P$231:P$575)</f>
        <v>481650</v>
      </c>
      <c r="AM48" s="28">
        <v>0.198293</v>
      </c>
      <c r="AN48" s="97" t="str">
        <f t="shared" si="5"/>
        <v>M</v>
      </c>
    </row>
    <row r="49" spans="1:40" x14ac:dyDescent="0.2">
      <c r="A49" s="60" t="s">
        <v>765</v>
      </c>
      <c r="B49" s="60" t="s">
        <v>371</v>
      </c>
      <c r="C49" s="60" t="s">
        <v>31</v>
      </c>
      <c r="D49" s="60" t="s">
        <v>525</v>
      </c>
      <c r="E49" s="98" t="str">
        <f t="shared" si="2"/>
        <v>012-1</v>
      </c>
      <c r="F49" s="65">
        <v>41752</v>
      </c>
      <c r="G49" s="60" t="s">
        <v>926</v>
      </c>
      <c r="H49" s="58" t="s">
        <v>763</v>
      </c>
      <c r="I49" s="66">
        <v>0.42499999999999999</v>
      </c>
      <c r="J49" s="67">
        <v>1</v>
      </c>
      <c r="K49" s="56" t="s">
        <v>96</v>
      </c>
      <c r="L49" s="67">
        <v>2</v>
      </c>
      <c r="M49" s="67">
        <v>0</v>
      </c>
      <c r="N49" s="67">
        <v>4</v>
      </c>
      <c r="O49" s="58" t="s">
        <v>63</v>
      </c>
      <c r="P49" s="80" t="s">
        <v>383</v>
      </c>
      <c r="Q49" s="62">
        <v>195</v>
      </c>
      <c r="R49" s="80">
        <v>1</v>
      </c>
      <c r="S49" s="56" t="s">
        <v>135</v>
      </c>
      <c r="T49" s="56" t="s">
        <v>39</v>
      </c>
      <c r="U49" s="56" t="s">
        <v>87</v>
      </c>
      <c r="V49" s="62">
        <v>266</v>
      </c>
      <c r="W49" s="62">
        <v>150</v>
      </c>
      <c r="X49" s="62" t="s">
        <v>145</v>
      </c>
      <c r="Y49" s="56" t="s">
        <v>121</v>
      </c>
      <c r="AA49" s="56" t="s">
        <v>1306</v>
      </c>
      <c r="AD49" s="62">
        <f>LOOKUP($D49,'Design Component Spatial Info'!$C$231:$C$575,'Design Component Spatial Info'!E$231:E$575)</f>
        <v>11</v>
      </c>
      <c r="AE49" s="62">
        <f>LOOKUP($D49,'Design Component Spatial Info'!$C$231:$C$575,'Design Component Spatial Info'!M$231:M$575)</f>
        <v>361710.53960000002</v>
      </c>
      <c r="AF49" s="62">
        <f>LOOKUP($D49,'Design Component Spatial Info'!$C$231:$C$575,'Design Component Spatial Info'!N$231:N$575)</f>
        <v>5441370.5171999997</v>
      </c>
      <c r="AG49" s="67">
        <f t="shared" si="3"/>
        <v>361560.90499246103</v>
      </c>
      <c r="AH49" s="67">
        <f t="shared" si="4"/>
        <v>5441360.0537289381</v>
      </c>
      <c r="AI49" s="62">
        <f>LOOKUP($D49,'Design Component Spatial Info'!$C$231:$C$575,'Design Component Spatial Info'!O$231:O$575)</f>
        <v>1518468</v>
      </c>
      <c r="AJ49" s="62">
        <f>LOOKUP($D49,'Design Component Spatial Info'!$C$231:$C$575,'Design Component Spatial Info'!P$231:P$575)</f>
        <v>480850</v>
      </c>
      <c r="AK49">
        <v>1518320.6540000001</v>
      </c>
      <c r="AL49">
        <v>480820.90299999999</v>
      </c>
      <c r="AM49" s="28">
        <v>0.121693</v>
      </c>
      <c r="AN49" s="97" t="str">
        <f t="shared" si="5"/>
        <v>L</v>
      </c>
    </row>
    <row r="50" spans="1:40" x14ac:dyDescent="0.2">
      <c r="A50" s="60" t="s">
        <v>765</v>
      </c>
      <c r="B50" s="60" t="s">
        <v>371</v>
      </c>
      <c r="C50" s="60" t="s">
        <v>31</v>
      </c>
      <c r="D50" s="60" t="s">
        <v>526</v>
      </c>
      <c r="E50" s="98" t="str">
        <f t="shared" si="2"/>
        <v>012-1</v>
      </c>
      <c r="F50" s="65">
        <v>41752</v>
      </c>
      <c r="G50" s="60" t="s">
        <v>382</v>
      </c>
      <c r="H50" s="58" t="s">
        <v>763</v>
      </c>
      <c r="I50" s="66">
        <v>0.40486111111111112</v>
      </c>
      <c r="J50" s="67">
        <v>1</v>
      </c>
      <c r="K50" s="56" t="s">
        <v>96</v>
      </c>
      <c r="L50" s="67">
        <v>2</v>
      </c>
      <c r="M50" s="67">
        <v>0</v>
      </c>
      <c r="N50" s="67">
        <v>4</v>
      </c>
      <c r="O50" s="58" t="s">
        <v>911</v>
      </c>
      <c r="P50" s="80" t="s">
        <v>141</v>
      </c>
      <c r="Q50" s="62"/>
      <c r="R50" s="80">
        <v>0</v>
      </c>
      <c r="S50" s="56"/>
      <c r="T50" s="56"/>
      <c r="V50" s="62"/>
      <c r="W50" s="62"/>
      <c r="AD50" s="62">
        <f>LOOKUP($D50,'Design Component Spatial Info'!$C$231:$C$575,'Design Component Spatial Info'!E$231:E$575)</f>
        <v>11</v>
      </c>
      <c r="AE50" s="62">
        <f>LOOKUP($D50,'Design Component Spatial Info'!$C$231:$C$575,'Design Component Spatial Info'!M$231:M$575)</f>
        <v>361810.49129999999</v>
      </c>
      <c r="AF50" s="62">
        <f>LOOKUP($D50,'Design Component Spatial Info'!$C$231:$C$575,'Design Component Spatial Info'!N$231:N$575)</f>
        <v>5442165.0071999999</v>
      </c>
      <c r="AG50" s="67">
        <f t="shared" si="3"/>
        <v>0</v>
      </c>
      <c r="AH50" s="67">
        <f t="shared" si="4"/>
        <v>0</v>
      </c>
      <c r="AI50" s="62">
        <f>LOOKUP($D50,'Design Component Spatial Info'!$C$231:$C$575,'Design Component Spatial Info'!O$231:O$575)</f>
        <v>1518468</v>
      </c>
      <c r="AJ50" s="62">
        <f>LOOKUP($D50,'Design Component Spatial Info'!$C$231:$C$575,'Design Component Spatial Info'!P$231:P$575)</f>
        <v>481650</v>
      </c>
      <c r="AM50" s="28">
        <v>0.30290600000000001</v>
      </c>
      <c r="AN50" s="97" t="str">
        <f t="shared" si="5"/>
        <v>M</v>
      </c>
    </row>
    <row r="51" spans="1:40" x14ac:dyDescent="0.2">
      <c r="A51" s="60" t="s">
        <v>765</v>
      </c>
      <c r="B51" s="60" t="s">
        <v>371</v>
      </c>
      <c r="C51" s="60" t="s">
        <v>31</v>
      </c>
      <c r="D51" s="60" t="s">
        <v>499</v>
      </c>
      <c r="E51" s="98" t="str">
        <f t="shared" si="2"/>
        <v>013-1</v>
      </c>
      <c r="F51" s="65">
        <v>41752</v>
      </c>
      <c r="G51" s="60" t="s">
        <v>382</v>
      </c>
      <c r="H51" s="58" t="s">
        <v>763</v>
      </c>
      <c r="I51" s="66">
        <v>0.34722222222222227</v>
      </c>
      <c r="J51" s="67">
        <v>1</v>
      </c>
      <c r="K51" s="56" t="s">
        <v>96</v>
      </c>
      <c r="L51" s="67">
        <v>0</v>
      </c>
      <c r="M51" s="67">
        <v>0</v>
      </c>
      <c r="N51" s="67">
        <v>4</v>
      </c>
      <c r="O51" s="58" t="s">
        <v>935</v>
      </c>
      <c r="P51" s="80" t="s">
        <v>383</v>
      </c>
      <c r="Q51" s="62">
        <v>60</v>
      </c>
      <c r="R51" s="80">
        <v>1</v>
      </c>
      <c r="S51" s="56" t="s">
        <v>135</v>
      </c>
      <c r="T51" s="56" t="s">
        <v>144</v>
      </c>
      <c r="U51" s="56" t="s">
        <v>87</v>
      </c>
      <c r="V51" s="62">
        <v>155</v>
      </c>
      <c r="W51" s="62">
        <v>150</v>
      </c>
      <c r="X51" s="62" t="s">
        <v>145</v>
      </c>
      <c r="Y51" s="56" t="s">
        <v>121</v>
      </c>
      <c r="AA51" s="56" t="s">
        <v>1307</v>
      </c>
      <c r="AD51" s="62">
        <f>LOOKUP($D51,'Design Component Spatial Info'!$C$231:$C$575,'Design Component Spatial Info'!E$231:E$575)</f>
        <v>11</v>
      </c>
      <c r="AE51" s="62">
        <f>LOOKUP($D51,'Design Component Spatial Info'!$C$231:$C$575,'Design Component Spatial Info'!M$231:M$575)</f>
        <v>360717.97230000002</v>
      </c>
      <c r="AF51" s="62">
        <f>LOOKUP($D51,'Design Component Spatial Info'!$C$231:$C$575,'Design Component Spatial Info'!N$231:N$575)</f>
        <v>5439881.5894999998</v>
      </c>
      <c r="AG51" s="67">
        <f t="shared" si="3"/>
        <v>360781.36503926112</v>
      </c>
      <c r="AH51" s="67">
        <f t="shared" si="4"/>
        <v>5439745.643331944</v>
      </c>
      <c r="AI51" s="62">
        <f>LOOKUP($D51,'Design Component Spatial Info'!$C$231:$C$575,'Design Component Spatial Info'!O$231:O$575)</f>
        <v>1517668</v>
      </c>
      <c r="AJ51" s="62">
        <f>LOOKUP($D51,'Design Component Spatial Info'!$C$231:$C$575,'Design Component Spatial Info'!P$231:P$575)</f>
        <v>479250</v>
      </c>
      <c r="AK51">
        <v>1517747.966</v>
      </c>
      <c r="AL51">
        <v>479123.18800000002</v>
      </c>
      <c r="AM51" s="28">
        <v>0.26184799999999997</v>
      </c>
      <c r="AN51" s="97" t="str">
        <f t="shared" si="5"/>
        <v>M</v>
      </c>
    </row>
    <row r="52" spans="1:40" x14ac:dyDescent="0.2">
      <c r="A52" s="60" t="s">
        <v>765</v>
      </c>
      <c r="B52" s="60" t="s">
        <v>371</v>
      </c>
      <c r="C52" s="60" t="s">
        <v>31</v>
      </c>
      <c r="D52" s="60" t="s">
        <v>500</v>
      </c>
      <c r="E52" s="98" t="str">
        <f t="shared" si="2"/>
        <v>013-1</v>
      </c>
      <c r="F52" s="65">
        <v>41752</v>
      </c>
      <c r="G52" s="60" t="s">
        <v>382</v>
      </c>
      <c r="H52" s="58" t="s">
        <v>763</v>
      </c>
      <c r="I52" s="66">
        <v>0.35694444444444445</v>
      </c>
      <c r="J52" s="67">
        <v>1</v>
      </c>
      <c r="K52" s="56" t="s">
        <v>96</v>
      </c>
      <c r="L52" s="67">
        <v>0</v>
      </c>
      <c r="M52" s="67">
        <v>0</v>
      </c>
      <c r="N52" s="67">
        <v>4</v>
      </c>
      <c r="O52" s="58" t="s">
        <v>911</v>
      </c>
      <c r="P52" s="80" t="s">
        <v>141</v>
      </c>
      <c r="Q52" s="62"/>
      <c r="R52" s="80">
        <v>0</v>
      </c>
      <c r="S52" s="56"/>
      <c r="T52" s="56"/>
      <c r="V52" s="62"/>
      <c r="W52" s="62"/>
      <c r="AD52" s="62">
        <f>LOOKUP($D52,'Design Component Spatial Info'!$C$231:$C$575,'Design Component Spatial Info'!E$231:E$575)</f>
        <v>11</v>
      </c>
      <c r="AE52" s="62">
        <f>LOOKUP($D52,'Design Component Spatial Info'!$C$231:$C$575,'Design Component Spatial Info'!M$231:M$575)</f>
        <v>360817.90980000002</v>
      </c>
      <c r="AF52" s="62">
        <f>LOOKUP($D52,'Design Component Spatial Info'!$C$231:$C$575,'Design Component Spatial Info'!N$231:N$575)</f>
        <v>5440676.0988999996</v>
      </c>
      <c r="AG52" s="67">
        <f t="shared" si="3"/>
        <v>0</v>
      </c>
      <c r="AH52" s="67">
        <f t="shared" si="4"/>
        <v>0</v>
      </c>
      <c r="AI52" s="62">
        <f>LOOKUP($D52,'Design Component Spatial Info'!$C$231:$C$575,'Design Component Spatial Info'!O$231:O$575)</f>
        <v>1517668</v>
      </c>
      <c r="AJ52" s="62">
        <f>LOOKUP($D52,'Design Component Spatial Info'!$C$231:$C$575,'Design Component Spatial Info'!P$231:P$575)</f>
        <v>480050</v>
      </c>
      <c r="AM52" s="28">
        <v>0.20499300000000001</v>
      </c>
      <c r="AN52" s="97" t="str">
        <f t="shared" si="5"/>
        <v>M</v>
      </c>
    </row>
    <row r="53" spans="1:40" x14ac:dyDescent="0.2">
      <c r="A53" s="60" t="s">
        <v>765</v>
      </c>
      <c r="B53" s="60" t="s">
        <v>371</v>
      </c>
      <c r="C53" s="60" t="s">
        <v>31</v>
      </c>
      <c r="D53" s="60" t="s">
        <v>501</v>
      </c>
      <c r="E53" s="98" t="str">
        <f t="shared" si="2"/>
        <v>013-1</v>
      </c>
      <c r="F53" s="65">
        <v>41752</v>
      </c>
      <c r="G53" s="60" t="s">
        <v>382</v>
      </c>
      <c r="H53" s="58" t="s">
        <v>763</v>
      </c>
      <c r="I53" s="66">
        <v>0.36249999999999999</v>
      </c>
      <c r="J53" s="67">
        <v>1</v>
      </c>
      <c r="K53" s="56" t="s">
        <v>96</v>
      </c>
      <c r="L53" s="67">
        <v>1</v>
      </c>
      <c r="M53" s="67">
        <v>0</v>
      </c>
      <c r="N53" s="67">
        <v>4</v>
      </c>
      <c r="O53" s="58" t="s">
        <v>935</v>
      </c>
      <c r="P53" s="80" t="s">
        <v>383</v>
      </c>
      <c r="Q53" s="62">
        <v>180</v>
      </c>
      <c r="R53" s="80">
        <v>1</v>
      </c>
      <c r="S53" s="56" t="s">
        <v>135</v>
      </c>
      <c r="T53" s="56" t="s">
        <v>39</v>
      </c>
      <c r="U53" s="56" t="s">
        <v>87</v>
      </c>
      <c r="V53" s="62">
        <v>190</v>
      </c>
      <c r="W53" s="62">
        <v>200</v>
      </c>
      <c r="X53" s="62" t="s">
        <v>145</v>
      </c>
      <c r="Y53" s="56" t="s">
        <v>121</v>
      </c>
      <c r="AA53" s="56" t="s">
        <v>1308</v>
      </c>
      <c r="AD53" s="62">
        <f>LOOKUP($D53,'Design Component Spatial Info'!$C$231:$C$575,'Design Component Spatial Info'!E$231:E$575)</f>
        <v>11</v>
      </c>
      <c r="AE53" s="62">
        <f>LOOKUP($D53,'Design Component Spatial Info'!$C$231:$C$575,'Design Component Spatial Info'!M$231:M$575)</f>
        <v>361510.64669999998</v>
      </c>
      <c r="AF53" s="62">
        <f>LOOKUP($D53,'Design Component Spatial Info'!$C$231:$C$575,'Design Component Spatial Info'!N$231:N$575)</f>
        <v>5439781.5116999997</v>
      </c>
      <c r="AG53" s="67">
        <f t="shared" si="3"/>
        <v>361475.91706446657</v>
      </c>
      <c r="AH53" s="67">
        <f t="shared" si="4"/>
        <v>5439584.550149397</v>
      </c>
      <c r="AI53" s="62">
        <f>LOOKUP($D53,'Design Component Spatial Info'!$C$231:$C$575,'Design Component Spatial Info'!O$231:O$575)</f>
        <v>1518468</v>
      </c>
      <c r="AJ53" s="62">
        <f>LOOKUP($D53,'Design Component Spatial Info'!$C$231:$C$575,'Design Component Spatial Info'!P$231:P$575)</f>
        <v>479250</v>
      </c>
      <c r="AK53">
        <v>1518458.111</v>
      </c>
      <c r="AL53">
        <v>479050.43300000002</v>
      </c>
      <c r="AM53" s="28">
        <v>0.14737700000000001</v>
      </c>
      <c r="AN53" s="97" t="str">
        <f t="shared" si="5"/>
        <v>L</v>
      </c>
    </row>
    <row r="54" spans="1:40" x14ac:dyDescent="0.2">
      <c r="A54" s="60" t="s">
        <v>765</v>
      </c>
      <c r="B54" s="60" t="s">
        <v>371</v>
      </c>
      <c r="C54" s="60" t="s">
        <v>31</v>
      </c>
      <c r="D54" s="60" t="s">
        <v>502</v>
      </c>
      <c r="E54" s="98" t="str">
        <f t="shared" si="2"/>
        <v>013-1</v>
      </c>
      <c r="F54" s="65">
        <v>41752</v>
      </c>
      <c r="G54" s="60" t="s">
        <v>926</v>
      </c>
      <c r="H54" s="58" t="s">
        <v>763</v>
      </c>
      <c r="I54" s="66">
        <v>0.4513888888888889</v>
      </c>
      <c r="J54" s="67">
        <v>1</v>
      </c>
      <c r="K54" s="56" t="s">
        <v>96</v>
      </c>
      <c r="L54" s="67">
        <v>5</v>
      </c>
      <c r="M54" s="67">
        <v>0</v>
      </c>
      <c r="N54" s="67">
        <v>4</v>
      </c>
      <c r="O54" s="58" t="s">
        <v>63</v>
      </c>
      <c r="P54" s="80" t="s">
        <v>141</v>
      </c>
      <c r="R54" s="80">
        <v>0</v>
      </c>
      <c r="S54" s="80"/>
      <c r="T54" s="80"/>
      <c r="U54" s="80"/>
      <c r="V54" s="67"/>
      <c r="W54" s="67"/>
      <c r="AC54" s="80"/>
      <c r="AD54" s="62">
        <f>LOOKUP($D54,'Design Component Spatial Info'!$C$231:$C$575,'Design Component Spatial Info'!E$231:E$575)</f>
        <v>11</v>
      </c>
      <c r="AE54" s="62">
        <f>LOOKUP($D54,'Design Component Spatial Info'!$C$231:$C$575,'Design Component Spatial Info'!M$231:M$575)</f>
        <v>361610.59139999998</v>
      </c>
      <c r="AF54" s="62">
        <f>LOOKUP($D54,'Design Component Spatial Info'!$C$231:$C$575,'Design Component Spatial Info'!N$231:N$575)</f>
        <v>5440576.0186999999</v>
      </c>
      <c r="AG54" s="67">
        <f t="shared" si="3"/>
        <v>0</v>
      </c>
      <c r="AH54" s="67">
        <f t="shared" si="4"/>
        <v>0</v>
      </c>
      <c r="AI54" s="62">
        <f>LOOKUP($D54,'Design Component Spatial Info'!$C$231:$C$575,'Design Component Spatial Info'!O$231:O$575)</f>
        <v>1518468</v>
      </c>
      <c r="AJ54" s="62">
        <f>LOOKUP($D54,'Design Component Spatial Info'!$C$231:$C$575,'Design Component Spatial Info'!P$231:P$575)</f>
        <v>480050</v>
      </c>
      <c r="AM54" s="28">
        <v>0.154443</v>
      </c>
      <c r="AN54" s="97" t="str">
        <f t="shared" si="5"/>
        <v>L</v>
      </c>
    </row>
    <row r="55" spans="1:40" x14ac:dyDescent="0.2">
      <c r="A55" s="60" t="s">
        <v>765</v>
      </c>
      <c r="B55" s="60" t="s">
        <v>371</v>
      </c>
      <c r="C55" s="60" t="s">
        <v>31</v>
      </c>
      <c r="D55" s="60" t="s">
        <v>445</v>
      </c>
      <c r="E55" s="98" t="str">
        <f t="shared" si="2"/>
        <v>018-1</v>
      </c>
      <c r="F55" s="65">
        <v>41740</v>
      </c>
      <c r="G55" s="60" t="s">
        <v>382</v>
      </c>
      <c r="H55" s="58" t="s">
        <v>763</v>
      </c>
      <c r="I55" s="66">
        <v>0.29375000000000001</v>
      </c>
      <c r="J55" s="67">
        <v>1</v>
      </c>
      <c r="K55" s="56" t="s">
        <v>95</v>
      </c>
      <c r="L55" s="67">
        <v>4</v>
      </c>
      <c r="M55" s="94">
        <v>1</v>
      </c>
      <c r="N55" s="67">
        <v>2</v>
      </c>
      <c r="O55" s="80" t="s">
        <v>63</v>
      </c>
      <c r="P55" s="80" t="s">
        <v>383</v>
      </c>
      <c r="Q55" s="67">
        <v>2</v>
      </c>
      <c r="R55" s="80">
        <v>2</v>
      </c>
      <c r="S55" s="80" t="s">
        <v>384</v>
      </c>
      <c r="T55" s="80" t="s">
        <v>42</v>
      </c>
      <c r="U55" s="80" t="s">
        <v>83</v>
      </c>
      <c r="V55" s="67">
        <v>185</v>
      </c>
      <c r="W55" s="67">
        <v>60</v>
      </c>
      <c r="X55" s="62" t="s">
        <v>145</v>
      </c>
      <c r="Y55" s="56" t="s">
        <v>121</v>
      </c>
      <c r="AA55" s="56" t="s">
        <v>1309</v>
      </c>
      <c r="AC55" s="80"/>
      <c r="AD55" s="62">
        <f>LOOKUP($D55,'Design Component Spatial Info'!$C$231:$C$575,'Design Component Spatial Info'!E$231:E$575)</f>
        <v>11</v>
      </c>
      <c r="AE55" s="62">
        <f>LOOKUP($D55,'Design Component Spatial Info'!$C$231:$C$575,'Design Component Spatial Info'!M$231:M$575)</f>
        <v>348968</v>
      </c>
      <c r="AF55" s="62">
        <f>LOOKUP($D55,'Design Component Spatial Info'!$C$231:$C$575,'Design Component Spatial Info'!N$231:N$575)</f>
        <v>5435808</v>
      </c>
      <c r="AG55" s="67">
        <f t="shared" si="3"/>
        <v>348962.77065543516</v>
      </c>
      <c r="AH55" s="67">
        <f t="shared" si="4"/>
        <v>5435748.2283181148</v>
      </c>
      <c r="AI55" s="62">
        <f>LOOKUP($D55,'Design Component Spatial Info'!$C$231:$C$575,'Design Component Spatial Info'!O$231:O$575)</f>
        <v>1506503.3330000001</v>
      </c>
      <c r="AJ55" s="62">
        <f>LOOKUP($D55,'Design Component Spatial Info'!$C$231:$C$575,'Design Component Spatial Info'!P$231:P$575)</f>
        <v>473743.23499999999</v>
      </c>
      <c r="AK55">
        <v>1506505.5970000001</v>
      </c>
      <c r="AL55">
        <v>473683.342</v>
      </c>
      <c r="AM55" s="28">
        <v>5.0796000000000001E-2</v>
      </c>
      <c r="AN55" s="97" t="str">
        <f t="shared" si="5"/>
        <v>L</v>
      </c>
    </row>
    <row r="56" spans="1:40" x14ac:dyDescent="0.2">
      <c r="A56" s="60" t="s">
        <v>765</v>
      </c>
      <c r="B56" s="60" t="s">
        <v>371</v>
      </c>
      <c r="C56" s="60" t="s">
        <v>31</v>
      </c>
      <c r="D56" s="60" t="s">
        <v>445</v>
      </c>
      <c r="E56" s="98" t="str">
        <f t="shared" si="2"/>
        <v>018-1</v>
      </c>
      <c r="F56" s="65">
        <v>41740</v>
      </c>
      <c r="G56" s="60" t="s">
        <v>382</v>
      </c>
      <c r="H56" s="58" t="s">
        <v>763</v>
      </c>
      <c r="I56" s="66">
        <v>0.29375000000000001</v>
      </c>
      <c r="J56" s="67">
        <v>2</v>
      </c>
      <c r="K56" s="56" t="s">
        <v>95</v>
      </c>
      <c r="L56" s="67">
        <v>4</v>
      </c>
      <c r="M56" s="94">
        <v>1</v>
      </c>
      <c r="N56" s="67">
        <v>2</v>
      </c>
      <c r="O56" s="80" t="s">
        <v>63</v>
      </c>
      <c r="P56" s="80" t="s">
        <v>383</v>
      </c>
      <c r="Q56" s="67">
        <v>205</v>
      </c>
      <c r="R56" s="80">
        <v>1</v>
      </c>
      <c r="S56" s="80" t="s">
        <v>135</v>
      </c>
      <c r="T56" s="80" t="s">
        <v>39</v>
      </c>
      <c r="U56" s="80" t="s">
        <v>87</v>
      </c>
      <c r="V56" s="67">
        <v>110</v>
      </c>
      <c r="W56" s="67">
        <v>100</v>
      </c>
      <c r="X56" s="62" t="s">
        <v>145</v>
      </c>
      <c r="Y56" s="56" t="s">
        <v>121</v>
      </c>
      <c r="AA56" s="56" t="s">
        <v>1310</v>
      </c>
      <c r="AC56" s="80"/>
      <c r="AD56" s="62">
        <f>LOOKUP($D56,'Design Component Spatial Info'!$C$231:$C$575,'Design Component Spatial Info'!E$231:E$575)</f>
        <v>11</v>
      </c>
      <c r="AE56" s="62">
        <f>LOOKUP($D56,'Design Component Spatial Info'!$C$231:$C$575,'Design Component Spatial Info'!M$231:M$575)</f>
        <v>348968</v>
      </c>
      <c r="AF56" s="62">
        <f>LOOKUP($D56,'Design Component Spatial Info'!$C$231:$C$575,'Design Component Spatial Info'!N$231:N$575)</f>
        <v>5435808</v>
      </c>
      <c r="AG56" s="67">
        <f t="shared" si="3"/>
        <v>349061.96926207858</v>
      </c>
      <c r="AH56" s="67">
        <f t="shared" si="4"/>
        <v>5435773.7979856674</v>
      </c>
      <c r="AI56" s="62">
        <f>LOOKUP($D56,'Design Component Spatial Info'!$C$231:$C$575,'Design Component Spatial Info'!O$231:O$575)</f>
        <v>1506503.3330000001</v>
      </c>
      <c r="AJ56" s="62">
        <f>LOOKUP($D56,'Design Component Spatial Info'!$C$231:$C$575,'Design Component Spatial Info'!P$231:P$575)</f>
        <v>473743.23499999999</v>
      </c>
      <c r="AK56">
        <v>1506600.959</v>
      </c>
      <c r="AL56">
        <v>473721.08</v>
      </c>
      <c r="AM56" s="28">
        <v>5.0796000000000001E-2</v>
      </c>
      <c r="AN56" s="97" t="str">
        <f t="shared" si="5"/>
        <v>L</v>
      </c>
    </row>
    <row r="57" spans="1:40" x14ac:dyDescent="0.2">
      <c r="A57" s="60" t="s">
        <v>765</v>
      </c>
      <c r="B57" s="60" t="s">
        <v>371</v>
      </c>
      <c r="C57" s="60" t="s">
        <v>31</v>
      </c>
      <c r="D57" s="60" t="s">
        <v>446</v>
      </c>
      <c r="E57" s="98" t="str">
        <f t="shared" ref="E57" si="15">LEFT(D57,5)</f>
        <v>018-1</v>
      </c>
      <c r="F57" s="65">
        <v>41740</v>
      </c>
      <c r="G57" s="60" t="s">
        <v>382</v>
      </c>
      <c r="H57" s="58" t="s">
        <v>763</v>
      </c>
      <c r="I57" s="66">
        <v>0.28472222222222221</v>
      </c>
      <c r="J57" s="67">
        <v>1</v>
      </c>
      <c r="K57" s="56" t="s">
        <v>96</v>
      </c>
      <c r="L57" s="67">
        <v>3</v>
      </c>
      <c r="M57" s="67">
        <v>1</v>
      </c>
      <c r="N57" s="67">
        <v>2</v>
      </c>
      <c r="O57" s="80" t="s">
        <v>63</v>
      </c>
      <c r="P57" s="80" t="s">
        <v>141</v>
      </c>
      <c r="R57" s="80">
        <v>0</v>
      </c>
      <c r="S57" s="80"/>
      <c r="T57" s="80"/>
      <c r="U57" s="80"/>
      <c r="V57" s="67"/>
      <c r="W57" s="67"/>
      <c r="AC57" s="80"/>
      <c r="AD57" s="62">
        <f>LOOKUP($D57,'Design Component Spatial Info'!$C$231:$C$575,'Design Component Spatial Info'!E$231:E$575)</f>
        <v>11</v>
      </c>
      <c r="AE57" s="62">
        <f>LOOKUP($D57,'Design Component Spatial Info'!$C$231:$C$575,'Design Component Spatial Info'!M$231:M$575)</f>
        <v>349614.22259999998</v>
      </c>
      <c r="AF57" s="62">
        <f>LOOKUP($D57,'Design Component Spatial Info'!$C$231:$C$575,'Design Component Spatial Info'!N$231:N$575)</f>
        <v>5434825.2485999996</v>
      </c>
      <c r="AG57" s="67">
        <f t="shared" ref="AG57" si="16">IF(V57="",0,SIN(RADIANS(VALUE(V57)))*VALUE(W57)+AE57)</f>
        <v>0</v>
      </c>
      <c r="AH57" s="67">
        <f t="shared" ref="AH57" si="17">IF(V57="",0,COS(RADIANS(VALUE(V57)))*VALUE(W57)+AF57)</f>
        <v>0</v>
      </c>
      <c r="AI57" s="62">
        <f>LOOKUP($D57,'Design Component Spatial Info'!$C$231:$C$575,'Design Component Spatial Info'!O$231:O$575)</f>
        <v>1507268</v>
      </c>
      <c r="AJ57" s="62">
        <f>LOOKUP($D57,'Design Component Spatial Info'!$C$231:$C$575,'Design Component Spatial Info'!P$231:P$575)</f>
        <v>472850</v>
      </c>
      <c r="AM57" s="28">
        <v>0.11456799999999999</v>
      </c>
      <c r="AN57" s="97" t="str">
        <f t="shared" si="5"/>
        <v>L</v>
      </c>
    </row>
    <row r="58" spans="1:40" x14ac:dyDescent="0.2">
      <c r="A58" s="60" t="s">
        <v>765</v>
      </c>
      <c r="B58" s="60" t="s">
        <v>371</v>
      </c>
      <c r="C58" s="60" t="s">
        <v>31</v>
      </c>
      <c r="D58" s="60" t="s">
        <v>447</v>
      </c>
      <c r="E58" s="98" t="str">
        <f t="shared" si="2"/>
        <v>018-1</v>
      </c>
      <c r="F58" s="65">
        <v>41740</v>
      </c>
      <c r="G58" s="60" t="s">
        <v>382</v>
      </c>
      <c r="H58" s="58" t="s">
        <v>763</v>
      </c>
      <c r="I58" s="66">
        <v>0.3034722222222222</v>
      </c>
      <c r="J58" s="67">
        <v>1</v>
      </c>
      <c r="K58" s="56" t="s">
        <v>96</v>
      </c>
      <c r="L58" s="67">
        <v>4</v>
      </c>
      <c r="M58" s="67">
        <v>0</v>
      </c>
      <c r="N58" s="67">
        <v>2</v>
      </c>
      <c r="O58" s="80" t="s">
        <v>63</v>
      </c>
      <c r="P58" s="80" t="s">
        <v>383</v>
      </c>
      <c r="Q58" s="67">
        <v>157</v>
      </c>
      <c r="R58" s="67">
        <v>1</v>
      </c>
      <c r="S58" s="80" t="s">
        <v>135</v>
      </c>
      <c r="T58" s="80" t="s">
        <v>144</v>
      </c>
      <c r="U58" s="80" t="s">
        <v>87</v>
      </c>
      <c r="V58" s="67">
        <v>110</v>
      </c>
      <c r="W58" s="67">
        <v>80</v>
      </c>
      <c r="X58" s="62" t="s">
        <v>145</v>
      </c>
      <c r="Y58" s="56" t="s">
        <v>121</v>
      </c>
      <c r="AA58" s="56" t="s">
        <v>1311</v>
      </c>
      <c r="AC58" s="80"/>
      <c r="AD58" s="62">
        <f>LOOKUP($D58,'Design Component Spatial Info'!$C$231:$C$575,'Design Component Spatial Info'!E$231:E$575)</f>
        <v>11</v>
      </c>
      <c r="AE58" s="62">
        <f>LOOKUP($D58,'Design Component Spatial Info'!$C$231:$C$575,'Design Component Spatial Info'!M$231:M$575)</f>
        <v>349714.0379</v>
      </c>
      <c r="AF58" s="62">
        <f>LOOKUP($D58,'Design Component Spatial Info'!$C$231:$C$575,'Design Component Spatial Info'!N$231:N$575)</f>
        <v>5435619.8584000003</v>
      </c>
      <c r="AG58" s="67">
        <f t="shared" si="3"/>
        <v>349789.21330966288</v>
      </c>
      <c r="AH58" s="67">
        <f t="shared" si="4"/>
        <v>5435592.4967885343</v>
      </c>
      <c r="AI58" s="62">
        <f>LOOKUP($D58,'Design Component Spatial Info'!$C$231:$C$575,'Design Component Spatial Info'!O$231:O$575)</f>
        <v>1507268</v>
      </c>
      <c r="AJ58" s="62">
        <f>LOOKUP($D58,'Design Component Spatial Info'!$C$231:$C$575,'Design Component Spatial Info'!P$231:P$575)</f>
        <v>473650</v>
      </c>
      <c r="AK58">
        <v>1507346.101</v>
      </c>
      <c r="AL58">
        <v>473632.27799999999</v>
      </c>
      <c r="AM58" s="28">
        <v>0.107775</v>
      </c>
      <c r="AN58" s="97" t="str">
        <f t="shared" si="5"/>
        <v>L</v>
      </c>
    </row>
    <row r="59" spans="1:40" x14ac:dyDescent="0.2">
      <c r="A59" s="60" t="s">
        <v>765</v>
      </c>
      <c r="B59" s="60" t="s">
        <v>371</v>
      </c>
      <c r="C59" s="60" t="s">
        <v>31</v>
      </c>
      <c r="D59" s="60" t="s">
        <v>447</v>
      </c>
      <c r="E59" s="98" t="str">
        <f t="shared" si="2"/>
        <v>018-1</v>
      </c>
      <c r="F59" s="65">
        <v>41740</v>
      </c>
      <c r="G59" s="60" t="s">
        <v>382</v>
      </c>
      <c r="H59" s="58" t="s">
        <v>763</v>
      </c>
      <c r="I59" s="66">
        <v>0.3034722222222222</v>
      </c>
      <c r="J59" s="67">
        <v>2</v>
      </c>
      <c r="K59" s="56" t="s">
        <v>96</v>
      </c>
      <c r="L59" s="67">
        <v>4</v>
      </c>
      <c r="M59" s="67">
        <v>0</v>
      </c>
      <c r="N59" s="67">
        <v>2</v>
      </c>
      <c r="O59" s="80" t="s">
        <v>63</v>
      </c>
      <c r="P59" s="80" t="s">
        <v>383</v>
      </c>
      <c r="Q59" s="67">
        <v>228</v>
      </c>
      <c r="R59" s="67">
        <v>1</v>
      </c>
      <c r="S59" s="80" t="s">
        <v>135</v>
      </c>
      <c r="T59" s="80" t="s">
        <v>103</v>
      </c>
      <c r="U59" s="80" t="s">
        <v>85</v>
      </c>
      <c r="V59" s="67">
        <v>24</v>
      </c>
      <c r="W59" s="67">
        <v>200</v>
      </c>
      <c r="X59" s="62" t="s">
        <v>145</v>
      </c>
      <c r="Y59" s="56" t="s">
        <v>121</v>
      </c>
      <c r="AA59" s="56" t="s">
        <v>1312</v>
      </c>
      <c r="AC59" s="80"/>
      <c r="AD59" s="62">
        <f>LOOKUP($D59,'Design Component Spatial Info'!$C$231:$C$575,'Design Component Spatial Info'!E$231:E$575)</f>
        <v>11</v>
      </c>
      <c r="AE59" s="62">
        <f>LOOKUP($D59,'Design Component Spatial Info'!$C$231:$C$575,'Design Component Spatial Info'!M$231:M$575)</f>
        <v>349714.0379</v>
      </c>
      <c r="AF59" s="62">
        <f>LOOKUP($D59,'Design Component Spatial Info'!$C$231:$C$575,'Design Component Spatial Info'!N$231:N$575)</f>
        <v>5435619.8584000003</v>
      </c>
      <c r="AG59" s="67">
        <f t="shared" si="3"/>
        <v>349795.38522861514</v>
      </c>
      <c r="AH59" s="67">
        <f t="shared" si="4"/>
        <v>5435802.5674915286</v>
      </c>
      <c r="AI59" s="62">
        <f>LOOKUP($D59,'Design Component Spatial Info'!$C$231:$C$575,'Design Component Spatial Info'!O$231:O$575)</f>
        <v>1507268</v>
      </c>
      <c r="AJ59" s="62">
        <f>LOOKUP($D59,'Design Component Spatial Info'!$C$231:$C$575,'Design Component Spatial Info'!P$231:P$575)</f>
        <v>473650</v>
      </c>
      <c r="AK59">
        <v>1507326.0160000001</v>
      </c>
      <c r="AL59">
        <v>473841.24800000002</v>
      </c>
      <c r="AM59" s="28">
        <v>0.107775</v>
      </c>
      <c r="AN59" s="97" t="str">
        <f t="shared" si="5"/>
        <v>L</v>
      </c>
    </row>
    <row r="60" spans="1:40" x14ac:dyDescent="0.2">
      <c r="A60" s="60" t="s">
        <v>765</v>
      </c>
      <c r="B60" s="60" t="s">
        <v>371</v>
      </c>
      <c r="C60" s="60" t="s">
        <v>31</v>
      </c>
      <c r="D60" s="60" t="s">
        <v>448</v>
      </c>
      <c r="E60" s="98" t="str">
        <f t="shared" ref="E60" si="18">LEFT(D60,5)</f>
        <v>018-1</v>
      </c>
      <c r="F60" s="65">
        <v>41740</v>
      </c>
      <c r="G60" s="60" t="s">
        <v>382</v>
      </c>
      <c r="H60" s="58" t="s">
        <v>763</v>
      </c>
      <c r="I60" s="66">
        <v>0.27569444444444446</v>
      </c>
      <c r="J60" s="67">
        <v>1</v>
      </c>
      <c r="K60" s="56" t="s">
        <v>95</v>
      </c>
      <c r="L60" s="67">
        <v>4</v>
      </c>
      <c r="M60" s="67">
        <v>0</v>
      </c>
      <c r="N60" s="67">
        <v>2</v>
      </c>
      <c r="O60" s="80" t="s">
        <v>63</v>
      </c>
      <c r="P60" s="80" t="s">
        <v>141</v>
      </c>
      <c r="R60" s="80">
        <v>0</v>
      </c>
      <c r="S60" s="80"/>
      <c r="T60" s="80"/>
      <c r="U60" s="80"/>
      <c r="V60" s="67"/>
      <c r="W60" s="67"/>
      <c r="AC60" s="80"/>
      <c r="AD60" s="62">
        <f>LOOKUP($D60,'Design Component Spatial Info'!$C$231:$C$575,'Design Component Spatial Info'!E$231:E$575)</f>
        <v>11</v>
      </c>
      <c r="AE60" s="62">
        <f>LOOKUP($D60,'Design Component Spatial Info'!$C$231:$C$575,'Design Component Spatial Info'!M$231:M$575)</f>
        <v>350406.891</v>
      </c>
      <c r="AF60" s="62">
        <f>LOOKUP($D60,'Design Component Spatial Info'!$C$231:$C$575,'Design Component Spatial Info'!N$231:N$575)</f>
        <v>5434725.2929999996</v>
      </c>
      <c r="AG60" s="67">
        <f t="shared" ref="AG60" si="19">IF(V60="",0,SIN(RADIANS(VALUE(V60)))*VALUE(W60)+AE60)</f>
        <v>0</v>
      </c>
      <c r="AH60" s="67">
        <f t="shared" ref="AH60" si="20">IF(V60="",0,COS(RADIANS(VALUE(V60)))*VALUE(W60)+AF60)</f>
        <v>0</v>
      </c>
      <c r="AI60" s="62">
        <f>LOOKUP($D60,'Design Component Spatial Info'!$C$231:$C$575,'Design Component Spatial Info'!O$231:O$575)</f>
        <v>1508068</v>
      </c>
      <c r="AJ60" s="62">
        <f>LOOKUP($D60,'Design Component Spatial Info'!$C$231:$C$575,'Design Component Spatial Info'!P$231:P$575)</f>
        <v>472850</v>
      </c>
      <c r="AM60" s="28">
        <v>0.101053</v>
      </c>
      <c r="AN60" s="97" t="str">
        <f t="shared" si="5"/>
        <v>L</v>
      </c>
    </row>
    <row r="61" spans="1:40" x14ac:dyDescent="0.2">
      <c r="A61" s="60" t="s">
        <v>765</v>
      </c>
      <c r="B61" s="60" t="s">
        <v>371</v>
      </c>
      <c r="C61" s="60" t="s">
        <v>31</v>
      </c>
      <c r="D61" s="60" t="s">
        <v>461</v>
      </c>
      <c r="E61" s="98" t="str">
        <f t="shared" si="2"/>
        <v>019-1</v>
      </c>
      <c r="F61" s="65">
        <v>41740</v>
      </c>
      <c r="G61" s="60" t="s">
        <v>382</v>
      </c>
      <c r="H61" s="58" t="s">
        <v>763</v>
      </c>
      <c r="I61" s="66">
        <v>0.32361111111111113</v>
      </c>
      <c r="J61" s="67">
        <v>1</v>
      </c>
      <c r="K61" s="56" t="s">
        <v>96</v>
      </c>
      <c r="L61" s="67">
        <v>6</v>
      </c>
      <c r="M61" s="67">
        <v>1</v>
      </c>
      <c r="N61" s="67">
        <v>2</v>
      </c>
      <c r="O61" s="80" t="s">
        <v>63</v>
      </c>
      <c r="P61" s="80" t="s">
        <v>383</v>
      </c>
      <c r="Q61" s="67">
        <v>0</v>
      </c>
      <c r="R61" s="67">
        <v>1</v>
      </c>
      <c r="S61" s="80" t="s">
        <v>75</v>
      </c>
      <c r="T61" s="80" t="s">
        <v>103</v>
      </c>
      <c r="U61" s="80" t="s">
        <v>85</v>
      </c>
      <c r="V61" s="67">
        <v>75</v>
      </c>
      <c r="W61" s="67">
        <v>50</v>
      </c>
      <c r="X61" s="62" t="s">
        <v>145</v>
      </c>
      <c r="Y61" s="56" t="s">
        <v>121</v>
      </c>
      <c r="AA61" s="56" t="s">
        <v>1313</v>
      </c>
      <c r="AC61" s="80"/>
      <c r="AD61" s="62">
        <f>LOOKUP($D61,'Design Component Spatial Info'!$C$231:$C$575,'Design Component Spatial Info'!E$231:E$575)</f>
        <v>11</v>
      </c>
      <c r="AE61" s="62">
        <f>LOOKUP($D61,'Design Component Spatial Info'!$C$231:$C$575,'Design Component Spatial Info'!M$231:M$575)</f>
        <v>349220.80440000002</v>
      </c>
      <c r="AF61" s="62">
        <f>LOOKUP($D61,'Design Component Spatial Info'!$C$231:$C$575,'Design Component Spatial Info'!N$231:N$575)</f>
        <v>5438103.5941000003</v>
      </c>
      <c r="AG61" s="67">
        <f t="shared" si="3"/>
        <v>349269.1006913145</v>
      </c>
      <c r="AH61" s="67">
        <f t="shared" si="4"/>
        <v>5438116.5350522557</v>
      </c>
      <c r="AI61" s="62">
        <f>LOOKUP($D61,'Design Component Spatial Info'!$C$231:$C$575,'Design Component Spatial Info'!O$231:O$575)</f>
        <v>1506468</v>
      </c>
      <c r="AJ61" s="62">
        <f>LOOKUP($D61,'Design Component Spatial Info'!$C$231:$C$575,'Design Component Spatial Info'!P$231:P$575)</f>
        <v>476050</v>
      </c>
      <c r="AK61">
        <v>1506514.3659999999</v>
      </c>
      <c r="AL61">
        <v>476068.86200000002</v>
      </c>
      <c r="AM61" s="28">
        <v>0.15981699999999999</v>
      </c>
      <c r="AN61" s="97" t="str">
        <f t="shared" si="5"/>
        <v>L</v>
      </c>
    </row>
    <row r="62" spans="1:40" x14ac:dyDescent="0.2">
      <c r="A62" s="60" t="s">
        <v>765</v>
      </c>
      <c r="B62" s="60" t="s">
        <v>371</v>
      </c>
      <c r="C62" s="60" t="s">
        <v>31</v>
      </c>
      <c r="D62" s="60" t="s">
        <v>461</v>
      </c>
      <c r="E62" s="98" t="str">
        <f t="shared" ref="E62" si="21">LEFT(D62,5)</f>
        <v>019-1</v>
      </c>
      <c r="F62" s="65">
        <v>41740</v>
      </c>
      <c r="G62" s="60" t="s">
        <v>382</v>
      </c>
      <c r="H62" s="58" t="s">
        <v>763</v>
      </c>
      <c r="I62" s="66">
        <v>0.32361111111111113</v>
      </c>
      <c r="J62" s="67">
        <v>2</v>
      </c>
      <c r="K62" s="56" t="s">
        <v>96</v>
      </c>
      <c r="L62" s="67">
        <v>6</v>
      </c>
      <c r="M62" s="67">
        <v>1</v>
      </c>
      <c r="N62" s="67">
        <v>2</v>
      </c>
      <c r="O62" s="80" t="s">
        <v>63</v>
      </c>
      <c r="P62" s="80" t="s">
        <v>383</v>
      </c>
      <c r="Q62" s="67">
        <v>171</v>
      </c>
      <c r="R62" s="67">
        <v>1</v>
      </c>
      <c r="S62" s="80" t="s">
        <v>135</v>
      </c>
      <c r="T62" s="80" t="s">
        <v>103</v>
      </c>
      <c r="U62" s="80" t="s">
        <v>85</v>
      </c>
      <c r="V62" s="67">
        <v>4</v>
      </c>
      <c r="W62" s="67">
        <v>150</v>
      </c>
      <c r="X62" s="62" t="s">
        <v>145</v>
      </c>
      <c r="Y62" s="56" t="s">
        <v>121</v>
      </c>
      <c r="AA62" s="56" t="s">
        <v>1314</v>
      </c>
      <c r="AC62" s="80"/>
      <c r="AD62" s="62">
        <f>LOOKUP($D62,'Design Component Spatial Info'!$C$231:$C$575,'Design Component Spatial Info'!E$231:E$575)</f>
        <v>11</v>
      </c>
      <c r="AE62" s="62">
        <f>LOOKUP($D62,'Design Component Spatial Info'!$C$231:$C$575,'Design Component Spatial Info'!M$231:M$575)</f>
        <v>349220.80440000002</v>
      </c>
      <c r="AF62" s="62">
        <f>LOOKUP($D62,'Design Component Spatial Info'!$C$231:$C$575,'Design Component Spatial Info'!N$231:N$575)</f>
        <v>5438103.5941000003</v>
      </c>
      <c r="AG62" s="67">
        <f t="shared" ref="AG62" si="22">IF(V62="",0,SIN(RADIANS(VALUE(V62)))*VALUE(W62)+AE62)</f>
        <v>349231.26787106163</v>
      </c>
      <c r="AH62" s="67">
        <f t="shared" ref="AH62" si="23">IF(V62="",0,COS(RADIANS(VALUE(V62)))*VALUE(W62)+AF62)</f>
        <v>5438253.2287075389</v>
      </c>
      <c r="AI62" s="62">
        <f>LOOKUP($D62,'Design Component Spatial Info'!$C$231:$C$575,'Design Component Spatial Info'!O$231:O$575)</f>
        <v>1506468</v>
      </c>
      <c r="AJ62" s="62">
        <f>LOOKUP($D62,'Design Component Spatial Info'!$C$231:$C$575,'Design Component Spatial Info'!P$231:P$575)</f>
        <v>476050</v>
      </c>
      <c r="AK62">
        <v>1506459.72</v>
      </c>
      <c r="AL62">
        <v>476199.614</v>
      </c>
      <c r="AM62" s="28">
        <v>0.15981699999999999</v>
      </c>
      <c r="AN62" s="97" t="str">
        <f t="shared" si="5"/>
        <v>L</v>
      </c>
    </row>
    <row r="63" spans="1:40" x14ac:dyDescent="0.2">
      <c r="A63" s="60" t="s">
        <v>765</v>
      </c>
      <c r="B63" s="60" t="s">
        <v>371</v>
      </c>
      <c r="C63" s="60" t="s">
        <v>31</v>
      </c>
      <c r="D63" s="60" t="s">
        <v>462</v>
      </c>
      <c r="E63" s="98" t="str">
        <f t="shared" si="2"/>
        <v>019-1</v>
      </c>
      <c r="F63" s="65">
        <v>41740</v>
      </c>
      <c r="G63" s="60" t="s">
        <v>382</v>
      </c>
      <c r="H63" s="58" t="s">
        <v>763</v>
      </c>
      <c r="I63" s="66">
        <v>0.3347222222222222</v>
      </c>
      <c r="J63" s="67">
        <v>1</v>
      </c>
      <c r="K63" s="56" t="s">
        <v>96</v>
      </c>
      <c r="L63" s="67">
        <v>6</v>
      </c>
      <c r="M63" s="67">
        <v>1</v>
      </c>
      <c r="N63" s="67">
        <v>2</v>
      </c>
      <c r="O63" s="80" t="s">
        <v>63</v>
      </c>
      <c r="P63" s="80" t="s">
        <v>383</v>
      </c>
      <c r="Q63" s="67">
        <v>230</v>
      </c>
      <c r="R63" s="67">
        <v>1</v>
      </c>
      <c r="S63" s="80" t="s">
        <v>135</v>
      </c>
      <c r="T63" s="80" t="s">
        <v>103</v>
      </c>
      <c r="U63" s="80" t="s">
        <v>85</v>
      </c>
      <c r="V63" s="67">
        <v>120</v>
      </c>
      <c r="W63" s="67">
        <v>200</v>
      </c>
      <c r="X63" s="62" t="s">
        <v>145</v>
      </c>
      <c r="Y63" s="56" t="s">
        <v>121</v>
      </c>
      <c r="AA63" s="56" t="s">
        <v>1315</v>
      </c>
      <c r="AC63" s="80"/>
      <c r="AD63" s="62">
        <f>LOOKUP($D63,'Design Component Spatial Info'!$C$231:$C$575,'Design Component Spatial Info'!E$231:E$575)</f>
        <v>11</v>
      </c>
      <c r="AE63" s="62">
        <f>LOOKUP($D63,'Design Component Spatial Info'!$C$231:$C$575,'Design Component Spatial Info'!M$231:M$575)</f>
        <v>349320.62709999998</v>
      </c>
      <c r="AF63" s="62">
        <f>LOOKUP($D63,'Design Component Spatial Info'!$C$231:$C$575,'Design Component Spatial Info'!N$231:N$575)</f>
        <v>5438898.1721000001</v>
      </c>
      <c r="AG63" s="67">
        <f t="shared" si="3"/>
        <v>349493.83218075684</v>
      </c>
      <c r="AH63" s="67">
        <f t="shared" si="4"/>
        <v>5438798.1721000001</v>
      </c>
      <c r="AI63" s="62">
        <f>LOOKUP($D63,'Design Component Spatial Info'!$C$231:$C$575,'Design Component Spatial Info'!O$231:O$575)</f>
        <v>1506468</v>
      </c>
      <c r="AJ63" s="62">
        <f>LOOKUP($D63,'Design Component Spatial Info'!$C$231:$C$575,'Design Component Spatial Info'!P$231:P$575)</f>
        <v>476850</v>
      </c>
      <c r="AK63">
        <v>1506652.5530000001</v>
      </c>
      <c r="AL63">
        <v>476772.53399999999</v>
      </c>
      <c r="AM63" s="28">
        <v>0.14644599999999999</v>
      </c>
      <c r="AN63" s="97" t="str">
        <f t="shared" si="5"/>
        <v>L</v>
      </c>
    </row>
    <row r="64" spans="1:40" x14ac:dyDescent="0.2">
      <c r="A64" s="60" t="s">
        <v>765</v>
      </c>
      <c r="B64" s="60" t="s">
        <v>371</v>
      </c>
      <c r="C64" s="60" t="s">
        <v>31</v>
      </c>
      <c r="D64" s="60" t="s">
        <v>463</v>
      </c>
      <c r="E64" s="98" t="str">
        <f t="shared" si="2"/>
        <v>019-1</v>
      </c>
      <c r="F64" s="65">
        <v>41740</v>
      </c>
      <c r="G64" s="60" t="s">
        <v>382</v>
      </c>
      <c r="H64" s="58" t="s">
        <v>763</v>
      </c>
      <c r="I64" s="66">
        <v>0.36249999999999999</v>
      </c>
      <c r="J64" s="67">
        <v>1</v>
      </c>
      <c r="K64" s="56" t="s">
        <v>96</v>
      </c>
      <c r="L64" s="67">
        <v>6</v>
      </c>
      <c r="M64" s="94">
        <v>2</v>
      </c>
      <c r="N64" s="67">
        <v>2</v>
      </c>
      <c r="O64" s="80" t="s">
        <v>63</v>
      </c>
      <c r="P64" s="80" t="s">
        <v>141</v>
      </c>
      <c r="R64" s="67">
        <v>0</v>
      </c>
      <c r="S64" s="80"/>
      <c r="T64" s="80"/>
      <c r="U64" s="80"/>
      <c r="V64" s="67"/>
      <c r="W64" s="67"/>
      <c r="AC64" s="80"/>
      <c r="AD64" s="62">
        <f>LOOKUP($D64,'Design Component Spatial Info'!$C$231:$C$575,'Design Component Spatial Info'!E$231:E$575)</f>
        <v>11</v>
      </c>
      <c r="AE64" s="62">
        <f>LOOKUP($D64,'Design Component Spatial Info'!$C$231:$C$575,'Design Component Spatial Info'!M$231:M$575)</f>
        <v>349976</v>
      </c>
      <c r="AF64" s="62">
        <f>LOOKUP($D64,'Design Component Spatial Info'!$C$231:$C$575,'Design Component Spatial Info'!N$231:N$575)</f>
        <v>5438001</v>
      </c>
      <c r="AG64" s="67">
        <f t="shared" si="3"/>
        <v>0</v>
      </c>
      <c r="AH64" s="67">
        <f t="shared" si="4"/>
        <v>0</v>
      </c>
      <c r="AI64" s="62">
        <f>LOOKUP($D64,'Design Component Spatial Info'!$C$231:$C$575,'Design Component Spatial Info'!O$231:O$575)</f>
        <v>1507231.068</v>
      </c>
      <c r="AJ64" s="62">
        <f>LOOKUP($D64,'Design Component Spatial Info'!$C$231:$C$575,'Design Component Spatial Info'!P$231:P$575)</f>
        <v>476042.7</v>
      </c>
      <c r="AM64" s="28">
        <v>0.17825099999999999</v>
      </c>
      <c r="AN64" s="97" t="str">
        <f t="shared" si="5"/>
        <v>M</v>
      </c>
    </row>
    <row r="65" spans="1:40" x14ac:dyDescent="0.2">
      <c r="A65" s="60" t="s">
        <v>765</v>
      </c>
      <c r="B65" s="60" t="s">
        <v>371</v>
      </c>
      <c r="C65" s="60" t="s">
        <v>31</v>
      </c>
      <c r="D65" s="60" t="s">
        <v>464</v>
      </c>
      <c r="E65" s="98" t="str">
        <f t="shared" ref="E65:E128" si="24">LEFT(D65,5)</f>
        <v>019-1</v>
      </c>
      <c r="F65" s="65">
        <v>41740</v>
      </c>
      <c r="G65" s="60" t="s">
        <v>382</v>
      </c>
      <c r="H65" s="58" t="s">
        <v>763</v>
      </c>
      <c r="I65" s="66">
        <v>0.34513888888888888</v>
      </c>
      <c r="J65" s="67">
        <v>1</v>
      </c>
      <c r="K65" s="56" t="s">
        <v>96</v>
      </c>
      <c r="L65" s="67">
        <v>6</v>
      </c>
      <c r="M65" s="67">
        <v>1</v>
      </c>
      <c r="N65" s="67">
        <v>2</v>
      </c>
      <c r="O65" s="58" t="s">
        <v>63</v>
      </c>
      <c r="P65" s="80" t="s">
        <v>383</v>
      </c>
      <c r="Q65" s="67">
        <v>221</v>
      </c>
      <c r="R65" s="67">
        <v>1</v>
      </c>
      <c r="S65" s="56" t="s">
        <v>135</v>
      </c>
      <c r="T65" s="56" t="s">
        <v>39</v>
      </c>
      <c r="U65" s="56" t="s">
        <v>87</v>
      </c>
      <c r="V65" s="67">
        <v>258</v>
      </c>
      <c r="W65" s="62">
        <v>300</v>
      </c>
      <c r="X65" s="62" t="s">
        <v>145</v>
      </c>
      <c r="Y65" s="56" t="s">
        <v>121</v>
      </c>
      <c r="AA65" s="56" t="s">
        <v>1316</v>
      </c>
      <c r="AD65" s="62">
        <f>LOOKUP($D65,'Design Component Spatial Info'!$C$231:$C$575,'Design Component Spatial Info'!E$231:E$575)</f>
        <v>11</v>
      </c>
      <c r="AE65" s="62">
        <f>LOOKUP($D65,'Design Component Spatial Info'!$C$231:$C$575,'Design Component Spatial Info'!M$231:M$575)</f>
        <v>350113.33549999999</v>
      </c>
      <c r="AF65" s="62">
        <f>LOOKUP($D65,'Design Component Spatial Info'!$C$231:$C$575,'Design Component Spatial Info'!N$231:N$575)</f>
        <v>5438798.2116999999</v>
      </c>
      <c r="AG65" s="67">
        <f t="shared" ref="AG65:AG128" si="25">IF(V65="",0,SIN(RADIANS(VALUE(V65)))*VALUE(W65)+AE65)</f>
        <v>349819.89121977985</v>
      </c>
      <c r="AH65" s="67">
        <f t="shared" ref="AH65:AH128" si="26">IF(V65="",0,COS(RADIANS(VALUE(V65)))*VALUE(W65)+AF65)</f>
        <v>5438735.8381927544</v>
      </c>
      <c r="AI65" s="62">
        <f>LOOKUP($D65,'Design Component Spatial Info'!$C$231:$C$575,'Design Component Spatial Info'!O$231:O$575)</f>
        <v>1507268</v>
      </c>
      <c r="AJ65" s="62">
        <f>LOOKUP($D65,'Design Component Spatial Info'!$C$231:$C$575,'Design Component Spatial Info'!P$231:P$575)</f>
        <v>476850</v>
      </c>
      <c r="AK65">
        <v>1506984.26</v>
      </c>
      <c r="AL65">
        <v>476751.50400000002</v>
      </c>
      <c r="AM65" s="28">
        <v>0.27129799999999998</v>
      </c>
      <c r="AN65" s="97" t="str">
        <f t="shared" si="5"/>
        <v>M</v>
      </c>
    </row>
    <row r="66" spans="1:40" x14ac:dyDescent="0.2">
      <c r="A66" s="60" t="s">
        <v>765</v>
      </c>
      <c r="B66" s="60" t="s">
        <v>381</v>
      </c>
      <c r="C66" s="60" t="s">
        <v>31</v>
      </c>
      <c r="D66" s="60" t="s">
        <v>464</v>
      </c>
      <c r="E66" s="98" t="str">
        <f t="shared" ref="E66:E67" si="27">LEFT(D66,5)</f>
        <v>019-1</v>
      </c>
      <c r="F66" s="65">
        <v>41740</v>
      </c>
      <c r="G66" s="60" t="s">
        <v>382</v>
      </c>
      <c r="H66" s="58" t="s">
        <v>763</v>
      </c>
      <c r="I66" s="66">
        <v>0.34513888888888888</v>
      </c>
      <c r="J66" s="67">
        <v>2</v>
      </c>
      <c r="K66" s="56" t="s">
        <v>96</v>
      </c>
      <c r="L66" s="67">
        <v>6</v>
      </c>
      <c r="M66" s="67">
        <v>1</v>
      </c>
      <c r="N66" s="67">
        <v>2</v>
      </c>
      <c r="O66" s="58" t="s">
        <v>63</v>
      </c>
      <c r="P66" s="80" t="s">
        <v>383</v>
      </c>
      <c r="Q66" s="62">
        <v>92</v>
      </c>
      <c r="R66" s="67">
        <v>1</v>
      </c>
      <c r="S66" s="56" t="s">
        <v>135</v>
      </c>
      <c r="T66" s="56" t="s">
        <v>39</v>
      </c>
      <c r="U66" s="56" t="s">
        <v>87</v>
      </c>
      <c r="V66" s="62">
        <v>140</v>
      </c>
      <c r="W66" s="62">
        <v>200</v>
      </c>
      <c r="X66" s="62" t="s">
        <v>145</v>
      </c>
      <c r="Y66" s="56" t="s">
        <v>121</v>
      </c>
      <c r="AA66" s="56" t="s">
        <v>1330</v>
      </c>
      <c r="AD66" s="62">
        <f>LOOKUP($D66,'Design Component Spatial Info'!$C$231:$C$575,'Design Component Spatial Info'!E$231:E$575)</f>
        <v>11</v>
      </c>
      <c r="AE66" s="62">
        <f>LOOKUP($D66,'Design Component Spatial Info'!$C$231:$C$575,'Design Component Spatial Info'!M$231:M$575)</f>
        <v>350113.33549999999</v>
      </c>
      <c r="AF66" s="62">
        <f>LOOKUP($D66,'Design Component Spatial Info'!$C$231:$C$575,'Design Component Spatial Info'!N$231:N$575)</f>
        <v>5438798.2116999999</v>
      </c>
      <c r="AG66" s="67">
        <f t="shared" ref="AG66:AG67" si="28">IF(V66="",0,SIN(RADIANS(VALUE(V66)))*VALUE(W66)+AE66)</f>
        <v>350241.89302193729</v>
      </c>
      <c r="AH66" s="67">
        <f t="shared" ref="AH66:AH67" si="29">IF(V66="",0,COS(RADIANS(VALUE(V66)))*VALUE(W66)+AF66)</f>
        <v>5438645.002811376</v>
      </c>
      <c r="AI66" s="62">
        <f>LOOKUP($D66,'Design Component Spatial Info'!$C$231:$C$575,'Design Component Spatial Info'!O$231:O$575)</f>
        <v>1507268</v>
      </c>
      <c r="AJ66" s="62">
        <f>LOOKUP($D66,'Design Component Spatial Info'!$C$231:$C$575,'Design Component Spatial Info'!P$231:P$575)</f>
        <v>476850</v>
      </c>
      <c r="AK66">
        <v>1507414.841</v>
      </c>
      <c r="AL66">
        <v>476714.21899999998</v>
      </c>
      <c r="AM66" s="28">
        <v>0.27129799999999998</v>
      </c>
      <c r="AN66" s="97" t="str">
        <f t="shared" si="5"/>
        <v>M</v>
      </c>
    </row>
    <row r="67" spans="1:40" x14ac:dyDescent="0.2">
      <c r="A67" s="60" t="s">
        <v>765</v>
      </c>
      <c r="B67" s="60" t="s">
        <v>371</v>
      </c>
      <c r="C67" s="60" t="s">
        <v>31</v>
      </c>
      <c r="D67" s="60" t="s">
        <v>464</v>
      </c>
      <c r="E67" s="98" t="str">
        <f t="shared" si="27"/>
        <v>019-1</v>
      </c>
      <c r="F67" s="65">
        <v>41740</v>
      </c>
      <c r="G67" s="60" t="s">
        <v>382</v>
      </c>
      <c r="H67" s="58" t="s">
        <v>763</v>
      </c>
      <c r="I67" s="66">
        <v>0.34513888888888888</v>
      </c>
      <c r="J67" s="67">
        <v>3</v>
      </c>
      <c r="K67" s="56" t="s">
        <v>96</v>
      </c>
      <c r="L67" s="67">
        <v>6</v>
      </c>
      <c r="M67" s="67">
        <v>1</v>
      </c>
      <c r="N67" s="67">
        <v>2</v>
      </c>
      <c r="O67" s="58" t="s">
        <v>63</v>
      </c>
      <c r="P67" s="80" t="s">
        <v>383</v>
      </c>
      <c r="Q67" s="62">
        <v>110</v>
      </c>
      <c r="R67" s="67">
        <v>1</v>
      </c>
      <c r="S67" s="56" t="s">
        <v>135</v>
      </c>
      <c r="T67" s="56" t="s">
        <v>103</v>
      </c>
      <c r="U67" s="56" t="s">
        <v>85</v>
      </c>
      <c r="V67" s="62">
        <v>36</v>
      </c>
      <c r="W67" s="62">
        <v>125</v>
      </c>
      <c r="X67" s="62" t="s">
        <v>145</v>
      </c>
      <c r="Y67" s="56" t="s">
        <v>121</v>
      </c>
      <c r="AA67" s="56" t="s">
        <v>1317</v>
      </c>
      <c r="AD67" s="62">
        <f>LOOKUP($D67,'Design Component Spatial Info'!$C$231:$C$575,'Design Component Spatial Info'!E$231:E$575)</f>
        <v>11</v>
      </c>
      <c r="AE67" s="62">
        <f>LOOKUP($D67,'Design Component Spatial Info'!$C$231:$C$575,'Design Component Spatial Info'!M$231:M$575)</f>
        <v>350113.33549999999</v>
      </c>
      <c r="AF67" s="62">
        <f>LOOKUP($D67,'Design Component Spatial Info'!$C$231:$C$575,'Design Component Spatial Info'!N$231:N$575)</f>
        <v>5438798.2116999999</v>
      </c>
      <c r="AG67" s="67">
        <f t="shared" si="28"/>
        <v>350186.80865653657</v>
      </c>
      <c r="AH67" s="67">
        <f t="shared" si="29"/>
        <v>5438899.3388242964</v>
      </c>
      <c r="AI67" s="62">
        <f>LOOKUP($D67,'Design Component Spatial Info'!$C$231:$C$575,'Design Component Spatial Info'!O$231:O$575)</f>
        <v>1507268</v>
      </c>
      <c r="AJ67" s="62">
        <f>LOOKUP($D67,'Design Component Spatial Info'!$C$231:$C$575,'Design Component Spatial Info'!P$231:P$575)</f>
        <v>476850</v>
      </c>
      <c r="AK67">
        <v>1507328.37</v>
      </c>
      <c r="AL67">
        <v>476959.41399999999</v>
      </c>
      <c r="AM67" s="28">
        <v>0.27129799999999998</v>
      </c>
      <c r="AN67" s="97" t="str">
        <f t="shared" ref="AN67:AN130" si="30">IF(AM67&lt;0.05,"VL",IF(AM67&lt;0.16,"L","M"))</f>
        <v>M</v>
      </c>
    </row>
    <row r="68" spans="1:40" x14ac:dyDescent="0.2">
      <c r="A68" s="60" t="s">
        <v>765</v>
      </c>
      <c r="B68" s="60" t="s">
        <v>371</v>
      </c>
      <c r="C68" s="60" t="s">
        <v>31</v>
      </c>
      <c r="D68" s="60" t="s">
        <v>483</v>
      </c>
      <c r="E68" s="98" t="str">
        <f t="shared" si="24"/>
        <v>020-1</v>
      </c>
      <c r="F68" s="65">
        <v>41740</v>
      </c>
      <c r="G68" s="60" t="s">
        <v>382</v>
      </c>
      <c r="H68" s="58" t="s">
        <v>763</v>
      </c>
      <c r="I68" s="66">
        <v>0.42430555555555555</v>
      </c>
      <c r="J68" s="67">
        <v>1</v>
      </c>
      <c r="K68" s="56" t="s">
        <v>96</v>
      </c>
      <c r="L68" s="67">
        <v>8</v>
      </c>
      <c r="M68" s="67">
        <v>3</v>
      </c>
      <c r="N68" s="67">
        <v>3</v>
      </c>
      <c r="O68" s="58" t="s">
        <v>63</v>
      </c>
      <c r="P68" s="80" t="s">
        <v>141</v>
      </c>
      <c r="Q68" s="62"/>
      <c r="R68" s="67">
        <v>0</v>
      </c>
      <c r="S68" s="56"/>
      <c r="T68" s="56"/>
      <c r="V68" s="62"/>
      <c r="W68" s="62"/>
      <c r="AD68" s="62">
        <f>LOOKUP($D68,'Design Component Spatial Info'!$C$231:$C$575,'Design Component Spatial Info'!E$231:E$575)</f>
        <v>11</v>
      </c>
      <c r="AE68" s="62">
        <f>LOOKUP($D68,'Design Component Spatial Info'!$C$231:$C$575,'Design Component Spatial Info'!M$231:M$575)</f>
        <v>351005.88059999997</v>
      </c>
      <c r="AF68" s="62">
        <f>LOOKUP($D68,'Design Component Spatial Info'!$C$231:$C$575,'Design Component Spatial Info'!N$231:N$575)</f>
        <v>5439492.8076999998</v>
      </c>
      <c r="AG68" s="67">
        <f t="shared" si="25"/>
        <v>0</v>
      </c>
      <c r="AH68" s="67">
        <f t="shared" si="26"/>
        <v>0</v>
      </c>
      <c r="AI68" s="62">
        <f>LOOKUP($D68,'Design Component Spatial Info'!$C$231:$C$575,'Design Component Spatial Info'!O$231:O$575)</f>
        <v>1508068</v>
      </c>
      <c r="AJ68" s="62">
        <f>LOOKUP($D68,'Design Component Spatial Info'!$C$231:$C$575,'Design Component Spatial Info'!P$231:P$575)</f>
        <v>477650</v>
      </c>
      <c r="AM68" s="28">
        <v>0.38376600000000005</v>
      </c>
      <c r="AN68" s="97" t="str">
        <f t="shared" si="30"/>
        <v>M</v>
      </c>
    </row>
    <row r="69" spans="1:40" x14ac:dyDescent="0.2">
      <c r="A69" s="60" t="s">
        <v>765</v>
      </c>
      <c r="B69" s="60" t="s">
        <v>371</v>
      </c>
      <c r="C69" s="60" t="s">
        <v>31</v>
      </c>
      <c r="D69" s="60" t="s">
        <v>484</v>
      </c>
      <c r="E69" s="98" t="str">
        <f t="shared" si="24"/>
        <v>020-1</v>
      </c>
      <c r="F69" s="65">
        <v>41740</v>
      </c>
      <c r="G69" s="60" t="s">
        <v>382</v>
      </c>
      <c r="H69" s="58" t="s">
        <v>763</v>
      </c>
      <c r="I69" s="66">
        <v>0.44097222222222227</v>
      </c>
      <c r="J69" s="67">
        <v>1</v>
      </c>
      <c r="K69" s="56" t="s">
        <v>96</v>
      </c>
      <c r="L69" s="67">
        <v>10</v>
      </c>
      <c r="M69" s="67">
        <v>2</v>
      </c>
      <c r="N69" s="67">
        <v>2</v>
      </c>
      <c r="O69" s="58" t="s">
        <v>63</v>
      </c>
      <c r="P69" s="80" t="s">
        <v>141</v>
      </c>
      <c r="Q69" s="62"/>
      <c r="R69" s="67">
        <v>0</v>
      </c>
      <c r="S69" s="56"/>
      <c r="T69" s="56"/>
      <c r="V69" s="62"/>
      <c r="W69" s="62"/>
      <c r="AD69" s="62">
        <f>LOOKUP($D69,'Design Component Spatial Info'!$C$231:$C$575,'Design Component Spatial Info'!E$231:E$575)</f>
        <v>11</v>
      </c>
      <c r="AE69" s="62">
        <f>LOOKUP($D69,'Design Component Spatial Info'!$C$231:$C$575,'Design Component Spatial Info'!M$231:M$575)</f>
        <v>351105.72480000003</v>
      </c>
      <c r="AF69" s="62">
        <f>LOOKUP($D69,'Design Component Spatial Info'!$C$231:$C$575,'Design Component Spatial Info'!N$231:N$575)</f>
        <v>5440287.3635</v>
      </c>
      <c r="AG69" s="67">
        <f t="shared" si="25"/>
        <v>0</v>
      </c>
      <c r="AH69" s="67">
        <f t="shared" si="26"/>
        <v>0</v>
      </c>
      <c r="AI69" s="62">
        <f>LOOKUP($D69,'Design Component Spatial Info'!$C$231:$C$575,'Design Component Spatial Info'!O$231:O$575)</f>
        <v>1508068</v>
      </c>
      <c r="AJ69" s="62">
        <f>LOOKUP($D69,'Design Component Spatial Info'!$C$231:$C$575,'Design Component Spatial Info'!P$231:P$575)</f>
        <v>478450</v>
      </c>
      <c r="AM69" s="28">
        <v>0.33122699999999999</v>
      </c>
      <c r="AN69" s="97" t="str">
        <f t="shared" si="30"/>
        <v>M</v>
      </c>
    </row>
    <row r="70" spans="1:40" x14ac:dyDescent="0.2">
      <c r="A70" s="60" t="s">
        <v>765</v>
      </c>
      <c r="B70" s="60" t="s">
        <v>371</v>
      </c>
      <c r="C70" s="60" t="s">
        <v>31</v>
      </c>
      <c r="D70" s="60" t="s">
        <v>485</v>
      </c>
      <c r="E70" s="98" t="str">
        <f t="shared" si="24"/>
        <v>020-1</v>
      </c>
      <c r="F70" s="65">
        <v>41740</v>
      </c>
      <c r="G70" s="60" t="s">
        <v>382</v>
      </c>
      <c r="H70" s="58" t="s">
        <v>763</v>
      </c>
      <c r="I70" s="66">
        <v>0.4069444444444445</v>
      </c>
      <c r="J70" s="67">
        <v>1</v>
      </c>
      <c r="K70" s="56" t="s">
        <v>96</v>
      </c>
      <c r="L70" s="67">
        <v>8</v>
      </c>
      <c r="M70" s="67">
        <v>1</v>
      </c>
      <c r="N70" s="67">
        <v>3</v>
      </c>
      <c r="O70" s="58" t="s">
        <v>63</v>
      </c>
      <c r="P70" s="80" t="s">
        <v>383</v>
      </c>
      <c r="Q70" s="62">
        <v>230</v>
      </c>
      <c r="R70" s="67">
        <v>1</v>
      </c>
      <c r="S70" s="56" t="s">
        <v>135</v>
      </c>
      <c r="T70" s="56" t="s">
        <v>144</v>
      </c>
      <c r="U70" s="56" t="s">
        <v>87</v>
      </c>
      <c r="V70" s="62">
        <v>75</v>
      </c>
      <c r="W70" s="62">
        <v>250</v>
      </c>
      <c r="X70" s="62" t="s">
        <v>145</v>
      </c>
      <c r="Y70" s="56" t="s">
        <v>121</v>
      </c>
      <c r="AA70" s="56" t="s">
        <v>1318</v>
      </c>
      <c r="AD70" s="62">
        <f>LOOKUP($D70,'Design Component Spatial Info'!$C$231:$C$575,'Design Component Spatial Info'!E$231:E$575)</f>
        <v>11</v>
      </c>
      <c r="AE70" s="62">
        <f>LOOKUP($D70,'Design Component Spatial Info'!$C$231:$C$575,'Design Component Spatial Info'!M$231:M$575)</f>
        <v>351798.58809999999</v>
      </c>
      <c r="AF70" s="62">
        <f>LOOKUP($D70,'Design Component Spatial Info'!$C$231:$C$575,'Design Component Spatial Info'!N$231:N$575)</f>
        <v>5439392.8290999997</v>
      </c>
      <c r="AG70" s="67">
        <f t="shared" si="25"/>
        <v>352040.06955657224</v>
      </c>
      <c r="AH70" s="67">
        <f t="shared" si="26"/>
        <v>5439457.5338612758</v>
      </c>
      <c r="AI70" s="62">
        <f>LOOKUP($D70,'Design Component Spatial Info'!$C$231:$C$575,'Design Component Spatial Info'!O$231:O$575)</f>
        <v>1508868</v>
      </c>
      <c r="AJ70" s="62">
        <f>LOOKUP($D70,'Design Component Spatial Info'!$C$231:$C$575,'Design Component Spatial Info'!P$231:P$575)</f>
        <v>477650</v>
      </c>
      <c r="AK70">
        <v>1509099.8230000001</v>
      </c>
      <c r="AL70">
        <v>477744.32</v>
      </c>
      <c r="AM70" s="28">
        <v>0.364485</v>
      </c>
      <c r="AN70" s="97" t="str">
        <f t="shared" si="30"/>
        <v>M</v>
      </c>
    </row>
    <row r="71" spans="1:40" x14ac:dyDescent="0.2">
      <c r="A71" s="60" t="s">
        <v>765</v>
      </c>
      <c r="B71" s="60" t="s">
        <v>371</v>
      </c>
      <c r="C71" s="60" t="s">
        <v>31</v>
      </c>
      <c r="D71" s="60" t="s">
        <v>486</v>
      </c>
      <c r="E71" s="98" t="str">
        <f t="shared" si="24"/>
        <v>020-1</v>
      </c>
      <c r="F71" s="65">
        <v>41740</v>
      </c>
      <c r="G71" s="60" t="s">
        <v>382</v>
      </c>
      <c r="H71" s="58" t="s">
        <v>763</v>
      </c>
      <c r="I71" s="66">
        <v>0.39166666666666666</v>
      </c>
      <c r="J71" s="67">
        <v>1</v>
      </c>
      <c r="K71" s="56" t="s">
        <v>96</v>
      </c>
      <c r="L71" s="67">
        <v>8</v>
      </c>
      <c r="M71" s="67">
        <v>2</v>
      </c>
      <c r="N71" s="67">
        <v>3</v>
      </c>
      <c r="O71" s="58" t="s">
        <v>63</v>
      </c>
      <c r="P71" s="80" t="s">
        <v>141</v>
      </c>
      <c r="R71" s="67">
        <v>0</v>
      </c>
      <c r="S71" s="80"/>
      <c r="T71" s="80"/>
      <c r="U71" s="80"/>
      <c r="V71" s="67"/>
      <c r="W71" s="67"/>
      <c r="AC71" s="80"/>
      <c r="AD71" s="62">
        <f>LOOKUP($D71,'Design Component Spatial Info'!$C$231:$C$575,'Design Component Spatial Info'!E$231:E$575)</f>
        <v>11</v>
      </c>
      <c r="AE71" s="62">
        <f>LOOKUP($D71,'Design Component Spatial Info'!$C$231:$C$575,'Design Component Spatial Info'!M$231:M$575)</f>
        <v>351948</v>
      </c>
      <c r="AF71" s="62">
        <f>LOOKUP($D71,'Design Component Spatial Info'!$C$231:$C$575,'Design Component Spatial Info'!N$231:N$575)</f>
        <v>5440185</v>
      </c>
      <c r="AG71" s="67">
        <f t="shared" si="25"/>
        <v>0</v>
      </c>
      <c r="AH71" s="67">
        <f t="shared" si="26"/>
        <v>0</v>
      </c>
      <c r="AI71" s="62">
        <f>LOOKUP($D71,'Design Component Spatial Info'!$C$231:$C$575,'Design Component Spatial Info'!O$231:O$575)</f>
        <v>1508917.5330000001</v>
      </c>
      <c r="AJ71" s="62">
        <f>LOOKUP($D71,'Design Component Spatial Info'!$C$231:$C$575,'Design Component Spatial Info'!P$231:P$575)</f>
        <v>478453.83500000002</v>
      </c>
      <c r="AM71" s="28">
        <v>0.25328600000000001</v>
      </c>
      <c r="AN71" s="97" t="str">
        <f t="shared" si="30"/>
        <v>M</v>
      </c>
    </row>
    <row r="72" spans="1:40" x14ac:dyDescent="0.2">
      <c r="A72" s="60" t="s">
        <v>765</v>
      </c>
      <c r="B72" s="60" t="s">
        <v>371</v>
      </c>
      <c r="C72" s="60" t="s">
        <v>31</v>
      </c>
      <c r="D72" s="60" t="s">
        <v>519</v>
      </c>
      <c r="E72" s="98" t="str">
        <f t="shared" si="24"/>
        <v>021-1</v>
      </c>
      <c r="F72" s="65">
        <v>41755</v>
      </c>
      <c r="G72" s="60" t="s">
        <v>382</v>
      </c>
      <c r="H72" s="58" t="s">
        <v>763</v>
      </c>
      <c r="I72" s="66">
        <v>0.41111111111111115</v>
      </c>
      <c r="J72" s="67">
        <v>1</v>
      </c>
      <c r="K72" s="56" t="s">
        <v>96</v>
      </c>
      <c r="L72" s="67">
        <v>3</v>
      </c>
      <c r="M72" s="67">
        <v>0</v>
      </c>
      <c r="N72" s="67">
        <v>4</v>
      </c>
      <c r="O72" s="58" t="s">
        <v>39</v>
      </c>
      <c r="P72" s="80" t="s">
        <v>141</v>
      </c>
      <c r="R72" s="67">
        <v>0</v>
      </c>
      <c r="S72" s="80"/>
      <c r="T72" s="80"/>
      <c r="U72" s="80"/>
      <c r="V72" s="67"/>
      <c r="W72" s="67"/>
      <c r="AC72" s="80"/>
      <c r="AD72" s="62">
        <f>LOOKUP($D72,'Design Component Spatial Info'!$C$231:$C$575,'Design Component Spatial Info'!E$231:E$575)</f>
        <v>11</v>
      </c>
      <c r="AE72" s="62">
        <f>LOOKUP($D72,'Design Component Spatial Info'!$C$231:$C$575,'Design Component Spatial Info'!M$231:M$575)</f>
        <v>351405.27909999999</v>
      </c>
      <c r="AF72" s="62">
        <f>LOOKUP($D72,'Design Component Spatial Info'!$C$231:$C$575,'Design Component Spatial Info'!N$231:N$575)</f>
        <v>5442670.9796000002</v>
      </c>
      <c r="AG72" s="67">
        <f t="shared" si="25"/>
        <v>0</v>
      </c>
      <c r="AH72" s="67">
        <f t="shared" si="26"/>
        <v>0</v>
      </c>
      <c r="AI72" s="62">
        <f>LOOKUP($D72,'Design Component Spatial Info'!$C$231:$C$575,'Design Component Spatial Info'!O$231:O$575)</f>
        <v>1508068</v>
      </c>
      <c r="AJ72" s="62">
        <f>LOOKUP($D72,'Design Component Spatial Info'!$C$231:$C$575,'Design Component Spatial Info'!P$231:P$575)</f>
        <v>480850</v>
      </c>
      <c r="AM72" s="28">
        <v>0.32908299999999996</v>
      </c>
      <c r="AN72" s="97" t="str">
        <f t="shared" si="30"/>
        <v>M</v>
      </c>
    </row>
    <row r="73" spans="1:40" x14ac:dyDescent="0.2">
      <c r="A73" s="60" t="s">
        <v>765</v>
      </c>
      <c r="B73" s="60" t="s">
        <v>371</v>
      </c>
      <c r="C73" s="60" t="s">
        <v>31</v>
      </c>
      <c r="D73" s="58" t="s">
        <v>520</v>
      </c>
      <c r="E73" s="98" t="str">
        <f t="shared" si="24"/>
        <v>021-1</v>
      </c>
      <c r="F73" s="65">
        <v>41755</v>
      </c>
      <c r="G73" s="60" t="s">
        <v>382</v>
      </c>
      <c r="H73" s="58" t="s">
        <v>763</v>
      </c>
      <c r="I73" s="66">
        <v>0.42638888888888887</v>
      </c>
      <c r="J73" s="67">
        <v>1</v>
      </c>
      <c r="K73" s="56" t="s">
        <v>96</v>
      </c>
      <c r="L73" s="67">
        <v>3</v>
      </c>
      <c r="M73" s="67">
        <v>0</v>
      </c>
      <c r="N73" s="67">
        <v>4</v>
      </c>
      <c r="O73" s="58" t="s">
        <v>39</v>
      </c>
      <c r="P73" s="80" t="s">
        <v>141</v>
      </c>
      <c r="Q73" s="62"/>
      <c r="R73" s="67">
        <v>0</v>
      </c>
      <c r="S73" s="56"/>
      <c r="T73" s="56"/>
      <c r="V73" s="62"/>
      <c r="W73" s="62"/>
      <c r="AD73" s="62">
        <f>LOOKUP($D73,'Design Component Spatial Info'!$C$231:$C$575,'Design Component Spatial Info'!E$231:E$575)</f>
        <v>11</v>
      </c>
      <c r="AE73" s="62">
        <f>LOOKUP($D73,'Design Component Spatial Info'!$C$231:$C$575,'Design Component Spatial Info'!M$231:M$575)</f>
        <v>351505.13770000002</v>
      </c>
      <c r="AF73" s="62">
        <f>LOOKUP($D73,'Design Component Spatial Info'!$C$231:$C$575,'Design Component Spatial Info'!N$231:N$575)</f>
        <v>5443465.5012999997</v>
      </c>
      <c r="AG73" s="67">
        <f t="shared" si="25"/>
        <v>0</v>
      </c>
      <c r="AH73" s="67">
        <f t="shared" si="26"/>
        <v>0</v>
      </c>
      <c r="AI73" s="62">
        <f>LOOKUP($D73,'Design Component Spatial Info'!$C$231:$C$575,'Design Component Spatial Info'!O$231:O$575)</f>
        <v>1508068</v>
      </c>
      <c r="AJ73" s="62">
        <f>LOOKUP($D73,'Design Component Spatial Info'!$C$231:$C$575,'Design Component Spatial Info'!P$231:P$575)</f>
        <v>481650</v>
      </c>
      <c r="AM73" s="28">
        <v>0.18385000000000001</v>
      </c>
      <c r="AN73" s="97" t="str">
        <f t="shared" si="30"/>
        <v>M</v>
      </c>
    </row>
    <row r="74" spans="1:40" x14ac:dyDescent="0.2">
      <c r="A74" s="60" t="s">
        <v>765</v>
      </c>
      <c r="B74" s="60" t="s">
        <v>371</v>
      </c>
      <c r="C74" s="60" t="s">
        <v>31</v>
      </c>
      <c r="D74" s="58" t="s">
        <v>521</v>
      </c>
      <c r="E74" s="98" t="str">
        <f t="shared" si="24"/>
        <v>021-1</v>
      </c>
      <c r="F74" s="65">
        <v>41755</v>
      </c>
      <c r="G74" s="60" t="s">
        <v>926</v>
      </c>
      <c r="H74" s="58" t="s">
        <v>763</v>
      </c>
      <c r="I74" s="66">
        <v>0.36458333333333331</v>
      </c>
      <c r="J74" s="67">
        <v>1</v>
      </c>
      <c r="K74" s="56" t="s">
        <v>96</v>
      </c>
      <c r="L74" s="67">
        <v>3</v>
      </c>
      <c r="M74" s="67">
        <v>0</v>
      </c>
      <c r="N74" s="67">
        <v>4</v>
      </c>
      <c r="O74" s="56" t="s">
        <v>63</v>
      </c>
      <c r="P74" s="80" t="s">
        <v>141</v>
      </c>
      <c r="Q74" s="62"/>
      <c r="R74" s="67">
        <v>0</v>
      </c>
      <c r="S74" s="56"/>
      <c r="T74" s="56"/>
      <c r="V74" s="62"/>
      <c r="W74" s="62"/>
      <c r="AD74" s="62">
        <f>LOOKUP($D74,'Design Component Spatial Info'!$C$231:$C$575,'Design Component Spatial Info'!E$231:E$575)</f>
        <v>11</v>
      </c>
      <c r="AE74" s="62">
        <f>LOOKUP($D74,'Design Component Spatial Info'!$C$231:$C$575,'Design Component Spatial Info'!M$231:M$575)</f>
        <v>352198.01530000003</v>
      </c>
      <c r="AF74" s="62">
        <f>LOOKUP($D74,'Design Component Spatial Info'!$C$231:$C$575,'Design Component Spatial Info'!N$231:N$575)</f>
        <v>5442570.9908999996</v>
      </c>
      <c r="AG74" s="67">
        <f t="shared" si="25"/>
        <v>0</v>
      </c>
      <c r="AH74" s="67">
        <f t="shared" si="26"/>
        <v>0</v>
      </c>
      <c r="AI74" s="62">
        <f>LOOKUP($D74,'Design Component Spatial Info'!$C$231:$C$575,'Design Component Spatial Info'!O$231:O$575)</f>
        <v>1508868</v>
      </c>
      <c r="AJ74" s="62">
        <f>LOOKUP($D74,'Design Component Spatial Info'!$C$231:$C$575,'Design Component Spatial Info'!P$231:P$575)</f>
        <v>480850</v>
      </c>
      <c r="AM74" s="28">
        <v>0.49126900000000001</v>
      </c>
      <c r="AN74" s="97" t="str">
        <f t="shared" si="30"/>
        <v>M</v>
      </c>
    </row>
    <row r="75" spans="1:40" x14ac:dyDescent="0.2">
      <c r="A75" s="60" t="s">
        <v>765</v>
      </c>
      <c r="B75" s="60" t="s">
        <v>371</v>
      </c>
      <c r="C75" s="60" t="s">
        <v>31</v>
      </c>
      <c r="D75" s="58" t="s">
        <v>522</v>
      </c>
      <c r="E75" s="98" t="str">
        <f t="shared" si="24"/>
        <v>021-1</v>
      </c>
      <c r="F75" s="65">
        <v>41755</v>
      </c>
      <c r="G75" s="60" t="s">
        <v>926</v>
      </c>
      <c r="H75" s="58" t="s">
        <v>763</v>
      </c>
      <c r="I75" s="66">
        <v>0.40902777777777777</v>
      </c>
      <c r="J75" s="67">
        <v>1</v>
      </c>
      <c r="K75" s="56" t="s">
        <v>96</v>
      </c>
      <c r="L75" s="67">
        <v>3</v>
      </c>
      <c r="M75" s="67">
        <v>0</v>
      </c>
      <c r="N75" s="67">
        <v>4</v>
      </c>
      <c r="O75" s="56" t="s">
        <v>63</v>
      </c>
      <c r="P75" s="80" t="s">
        <v>141</v>
      </c>
      <c r="Q75" s="62"/>
      <c r="R75" s="62">
        <v>0</v>
      </c>
      <c r="S75" s="56"/>
      <c r="T75" s="56"/>
      <c r="V75" s="62"/>
      <c r="W75" s="62"/>
      <c r="AD75" s="62">
        <f>LOOKUP($D75,'Design Component Spatial Info'!$C$231:$C$575,'Design Component Spatial Info'!E$231:E$575)</f>
        <v>11</v>
      </c>
      <c r="AE75" s="62">
        <f>LOOKUP($D75,'Design Component Spatial Info'!$C$231:$C$575,'Design Component Spatial Info'!M$231:M$575)</f>
        <v>352297.8811</v>
      </c>
      <c r="AF75" s="62">
        <f>LOOKUP($D75,'Design Component Spatial Info'!$C$231:$C$575,'Design Component Spatial Info'!N$231:N$575)</f>
        <v>5443365.5099999998</v>
      </c>
      <c r="AG75" s="67">
        <f t="shared" si="25"/>
        <v>0</v>
      </c>
      <c r="AH75" s="67">
        <f t="shared" si="26"/>
        <v>0</v>
      </c>
      <c r="AI75" s="62">
        <f>LOOKUP($D75,'Design Component Spatial Info'!$C$231:$C$575,'Design Component Spatial Info'!O$231:O$575)</f>
        <v>1508868</v>
      </c>
      <c r="AJ75" s="62">
        <f>LOOKUP($D75,'Design Component Spatial Info'!$C$231:$C$575,'Design Component Spatial Info'!P$231:P$575)</f>
        <v>481650</v>
      </c>
      <c r="AM75" s="28">
        <v>0.29839199999999999</v>
      </c>
      <c r="AN75" s="97" t="str">
        <f t="shared" si="30"/>
        <v>M</v>
      </c>
    </row>
    <row r="76" spans="1:40" x14ac:dyDescent="0.2">
      <c r="A76" s="60" t="s">
        <v>765</v>
      </c>
      <c r="B76" s="60" t="s">
        <v>371</v>
      </c>
      <c r="C76" s="60" t="s">
        <v>31</v>
      </c>
      <c r="D76" s="58" t="s">
        <v>546</v>
      </c>
      <c r="E76" s="98" t="str">
        <f t="shared" si="24"/>
        <v>022-1</v>
      </c>
      <c r="F76" s="65">
        <v>41765</v>
      </c>
      <c r="G76" s="60" t="s">
        <v>382</v>
      </c>
      <c r="H76" s="58" t="s">
        <v>763</v>
      </c>
      <c r="I76" s="66">
        <v>0.47986111111111113</v>
      </c>
      <c r="J76" s="67">
        <v>1</v>
      </c>
      <c r="K76" s="56" t="s">
        <v>96</v>
      </c>
      <c r="L76" s="67">
        <v>8</v>
      </c>
      <c r="M76" s="67">
        <v>1</v>
      </c>
      <c r="N76" s="67">
        <v>3</v>
      </c>
      <c r="O76" s="58" t="s">
        <v>63</v>
      </c>
      <c r="P76" s="80" t="s">
        <v>383</v>
      </c>
      <c r="Q76" s="62">
        <v>58</v>
      </c>
      <c r="R76" s="67">
        <v>1</v>
      </c>
      <c r="S76" s="56" t="s">
        <v>135</v>
      </c>
      <c r="T76" s="56" t="s">
        <v>103</v>
      </c>
      <c r="U76" s="56" t="s">
        <v>85</v>
      </c>
      <c r="V76" s="62">
        <v>172</v>
      </c>
      <c r="W76" s="62">
        <v>150</v>
      </c>
      <c r="X76" s="62" t="s">
        <v>145</v>
      </c>
      <c r="Y76" s="56" t="s">
        <v>121</v>
      </c>
      <c r="AA76" s="56" t="s">
        <v>1319</v>
      </c>
      <c r="AD76" s="62">
        <f>LOOKUP($D76,'Design Component Spatial Info'!$C$231:$C$575,'Design Component Spatial Info'!E$231:E$575)</f>
        <v>11</v>
      </c>
      <c r="AE76" s="62">
        <f>LOOKUP($D76,'Design Component Spatial Info'!$C$231:$C$575,'Design Component Spatial Info'!M$231:M$575)</f>
        <v>348633.63620000001</v>
      </c>
      <c r="AF76" s="62">
        <f>LOOKUP($D76,'Design Component Spatial Info'!$C$231:$C$575,'Design Component Spatial Info'!N$231:N$575)</f>
        <v>5446248.9331</v>
      </c>
      <c r="AG76" s="67">
        <f t="shared" si="25"/>
        <v>348654.51216514403</v>
      </c>
      <c r="AH76" s="67">
        <f t="shared" si="26"/>
        <v>5446100.3928896887</v>
      </c>
      <c r="AI76" s="62">
        <f>LOOKUP($D76,'Design Component Spatial Info'!$C$231:$C$575,'Design Component Spatial Info'!O$231:O$575)</f>
        <v>1504868</v>
      </c>
      <c r="AJ76" s="62">
        <f>LOOKUP($D76,'Design Component Spatial Info'!$C$231:$C$575,'Design Component Spatial Info'!P$231:P$575)</f>
        <v>484050</v>
      </c>
      <c r="AK76">
        <v>1504907.28</v>
      </c>
      <c r="AL76">
        <v>483905.375</v>
      </c>
      <c r="AM76" s="28">
        <v>0.26624799999999998</v>
      </c>
      <c r="AN76" s="97" t="str">
        <f t="shared" si="30"/>
        <v>M</v>
      </c>
    </row>
    <row r="77" spans="1:40" x14ac:dyDescent="0.2">
      <c r="A77" s="60" t="s">
        <v>765</v>
      </c>
      <c r="B77" s="60" t="s">
        <v>371</v>
      </c>
      <c r="C77" s="60" t="s">
        <v>31</v>
      </c>
      <c r="D77" s="58" t="s">
        <v>547</v>
      </c>
      <c r="E77" s="98" t="str">
        <f t="shared" si="24"/>
        <v>022-1</v>
      </c>
      <c r="F77" s="65">
        <v>41765</v>
      </c>
      <c r="G77" s="60" t="s">
        <v>382</v>
      </c>
      <c r="H77" s="58" t="s">
        <v>763</v>
      </c>
      <c r="I77" s="66">
        <v>0.49583333333333335</v>
      </c>
      <c r="J77" s="67">
        <v>1</v>
      </c>
      <c r="K77" s="56" t="s">
        <v>96</v>
      </c>
      <c r="L77" s="67">
        <v>8</v>
      </c>
      <c r="M77" s="67">
        <v>1</v>
      </c>
      <c r="N77" s="67">
        <v>3</v>
      </c>
      <c r="O77" s="58" t="s">
        <v>63</v>
      </c>
      <c r="P77" s="80" t="s">
        <v>141</v>
      </c>
      <c r="Q77" s="62"/>
      <c r="R77" s="67">
        <v>0</v>
      </c>
      <c r="S77" s="56"/>
      <c r="T77" s="56"/>
      <c r="V77" s="62"/>
      <c r="W77" s="62"/>
      <c r="AD77" s="62">
        <f>LOOKUP($D77,'Design Component Spatial Info'!$C$231:$C$575,'Design Component Spatial Info'!E$231:E$575)</f>
        <v>11</v>
      </c>
      <c r="AE77" s="62">
        <f>LOOKUP($D77,'Design Component Spatial Info'!$C$231:$C$575,'Design Component Spatial Info'!M$231:M$575)</f>
        <v>348733.48080000002</v>
      </c>
      <c r="AF77" s="62">
        <f>LOOKUP($D77,'Design Component Spatial Info'!$C$231:$C$575,'Design Component Spatial Info'!N$231:N$575)</f>
        <v>5447043.4309999999</v>
      </c>
      <c r="AG77" s="67">
        <f t="shared" si="25"/>
        <v>0</v>
      </c>
      <c r="AH77" s="67">
        <f t="shared" si="26"/>
        <v>0</v>
      </c>
      <c r="AI77" s="62">
        <f>LOOKUP($D77,'Design Component Spatial Info'!$C$231:$C$575,'Design Component Spatial Info'!O$231:O$575)</f>
        <v>1504868</v>
      </c>
      <c r="AJ77" s="62">
        <f>LOOKUP($D77,'Design Component Spatial Info'!$C$231:$C$575,'Design Component Spatial Info'!P$231:P$575)</f>
        <v>484850</v>
      </c>
      <c r="AM77" s="28">
        <v>0.15674200000000002</v>
      </c>
      <c r="AN77" s="97" t="str">
        <f t="shared" si="30"/>
        <v>L</v>
      </c>
    </row>
    <row r="78" spans="1:40" x14ac:dyDescent="0.2">
      <c r="A78" s="60" t="s">
        <v>765</v>
      </c>
      <c r="B78" s="60" t="s">
        <v>371</v>
      </c>
      <c r="C78" s="60" t="s">
        <v>31</v>
      </c>
      <c r="D78" s="58" t="s">
        <v>548</v>
      </c>
      <c r="E78" s="98" t="str">
        <f t="shared" si="24"/>
        <v>022-1</v>
      </c>
      <c r="F78" s="65">
        <v>41765</v>
      </c>
      <c r="G78" s="60" t="s">
        <v>382</v>
      </c>
      <c r="H78" s="58" t="s">
        <v>763</v>
      </c>
      <c r="I78" s="66">
        <v>0.46319444444444446</v>
      </c>
      <c r="J78" s="67">
        <v>1</v>
      </c>
      <c r="K78" s="56" t="s">
        <v>96</v>
      </c>
      <c r="L78" s="67">
        <v>8</v>
      </c>
      <c r="M78" s="67">
        <v>1</v>
      </c>
      <c r="N78" s="67">
        <v>3</v>
      </c>
      <c r="O78" s="58" t="s">
        <v>63</v>
      </c>
      <c r="P78" s="80" t="s">
        <v>141</v>
      </c>
      <c r="Q78" s="62"/>
      <c r="R78" s="67">
        <v>0</v>
      </c>
      <c r="S78" s="56"/>
      <c r="T78" s="56"/>
      <c r="V78" s="62"/>
      <c r="W78" s="62"/>
      <c r="AD78" s="62">
        <f>LOOKUP($D78,'Design Component Spatial Info'!$C$231:$C$575,'Design Component Spatial Info'!E$231:E$575)</f>
        <v>11</v>
      </c>
      <c r="AE78" s="62">
        <f>LOOKUP($D78,'Design Component Spatial Info'!$C$231:$C$575,'Design Component Spatial Info'!M$231:M$575)</f>
        <v>349426.41700000002</v>
      </c>
      <c r="AF78" s="62">
        <f>LOOKUP($D78,'Design Component Spatial Info'!$C$231:$C$575,'Design Component Spatial Info'!N$231:N$575)</f>
        <v>5446148.9652000004</v>
      </c>
      <c r="AG78" s="67">
        <f t="shared" si="25"/>
        <v>0</v>
      </c>
      <c r="AH78" s="67">
        <f t="shared" si="26"/>
        <v>0</v>
      </c>
      <c r="AI78" s="62">
        <f>LOOKUP($D78,'Design Component Spatial Info'!$C$231:$C$575,'Design Component Spatial Info'!O$231:O$575)</f>
        <v>1505668</v>
      </c>
      <c r="AJ78" s="62">
        <f>LOOKUP($D78,'Design Component Spatial Info'!$C$231:$C$575,'Design Component Spatial Info'!P$231:P$575)</f>
        <v>484050</v>
      </c>
      <c r="AM78" s="28">
        <v>0.12347</v>
      </c>
      <c r="AN78" s="97" t="str">
        <f t="shared" si="30"/>
        <v>L</v>
      </c>
    </row>
    <row r="79" spans="1:40" x14ac:dyDescent="0.2">
      <c r="A79" s="60" t="s">
        <v>765</v>
      </c>
      <c r="B79" s="60" t="s">
        <v>371</v>
      </c>
      <c r="C79" s="60" t="s">
        <v>31</v>
      </c>
      <c r="D79" s="60" t="s">
        <v>549</v>
      </c>
      <c r="E79" s="98" t="str">
        <f t="shared" si="24"/>
        <v>022-1</v>
      </c>
      <c r="F79" s="65">
        <v>41765</v>
      </c>
      <c r="G79" s="60" t="s">
        <v>382</v>
      </c>
      <c r="H79" s="58" t="s">
        <v>763</v>
      </c>
      <c r="I79" s="66">
        <v>0.44791666666666669</v>
      </c>
      <c r="J79" s="67">
        <v>1</v>
      </c>
      <c r="K79" s="56" t="s">
        <v>96</v>
      </c>
      <c r="L79" s="67">
        <v>8</v>
      </c>
      <c r="M79" s="67">
        <v>1</v>
      </c>
      <c r="N79" s="67">
        <v>3</v>
      </c>
      <c r="O79" s="58" t="s">
        <v>63</v>
      </c>
      <c r="P79" s="80" t="s">
        <v>141</v>
      </c>
      <c r="Q79" s="62"/>
      <c r="R79" s="67">
        <v>0</v>
      </c>
      <c r="S79" s="56"/>
      <c r="T79" s="56"/>
      <c r="V79" s="62"/>
      <c r="W79" s="62"/>
      <c r="AD79" s="62">
        <f>LOOKUP($D79,'Design Component Spatial Info'!$C$231:$C$575,'Design Component Spatial Info'!E$231:E$575)</f>
        <v>11</v>
      </c>
      <c r="AE79" s="62">
        <f>LOOKUP($D79,'Design Component Spatial Info'!$C$231:$C$575,'Design Component Spatial Info'!M$231:M$575)</f>
        <v>349526.26870000002</v>
      </c>
      <c r="AF79" s="62">
        <f>LOOKUP($D79,'Design Component Spatial Info'!$C$231:$C$575,'Design Component Spatial Info'!N$231:N$575)</f>
        <v>5446943.4605</v>
      </c>
      <c r="AG79" s="67">
        <f t="shared" si="25"/>
        <v>0</v>
      </c>
      <c r="AH79" s="67">
        <f t="shared" si="26"/>
        <v>0</v>
      </c>
      <c r="AI79" s="62">
        <f>LOOKUP($D79,'Design Component Spatial Info'!$C$231:$C$575,'Design Component Spatial Info'!O$231:O$575)</f>
        <v>1505668</v>
      </c>
      <c r="AJ79" s="62">
        <f>LOOKUP($D79,'Design Component Spatial Info'!$C$231:$C$575,'Design Component Spatial Info'!P$231:P$575)</f>
        <v>484850</v>
      </c>
      <c r="AM79" s="28">
        <v>9.3808000000000002E-2</v>
      </c>
      <c r="AN79" s="97" t="str">
        <f t="shared" si="30"/>
        <v>L</v>
      </c>
    </row>
    <row r="80" spans="1:40" x14ac:dyDescent="0.2">
      <c r="A80" s="60" t="s">
        <v>765</v>
      </c>
      <c r="B80" s="60" t="s">
        <v>371</v>
      </c>
      <c r="C80" s="60" t="s">
        <v>31</v>
      </c>
      <c r="D80" s="60" t="s">
        <v>479</v>
      </c>
      <c r="E80" s="98" t="str">
        <f t="shared" si="24"/>
        <v>023-1</v>
      </c>
      <c r="F80" s="65">
        <v>41755</v>
      </c>
      <c r="G80" s="60" t="s">
        <v>926</v>
      </c>
      <c r="H80" s="58" t="s">
        <v>763</v>
      </c>
      <c r="I80" s="66">
        <v>0.65277777777777779</v>
      </c>
      <c r="J80" s="67">
        <v>1</v>
      </c>
      <c r="K80" s="56" t="s">
        <v>96</v>
      </c>
      <c r="L80" s="67">
        <v>4</v>
      </c>
      <c r="M80" s="67">
        <v>1</v>
      </c>
      <c r="N80" s="67">
        <v>4</v>
      </c>
      <c r="O80" s="58" t="s">
        <v>63</v>
      </c>
      <c r="P80" s="80" t="s">
        <v>383</v>
      </c>
      <c r="Q80" s="62">
        <v>120</v>
      </c>
      <c r="R80" s="62">
        <v>1</v>
      </c>
      <c r="S80" s="56" t="s">
        <v>135</v>
      </c>
      <c r="T80" s="56" t="s">
        <v>144</v>
      </c>
      <c r="U80" s="56" t="s">
        <v>87</v>
      </c>
      <c r="V80" s="62">
        <v>110</v>
      </c>
      <c r="W80" s="62">
        <v>150</v>
      </c>
      <c r="X80" s="62" t="s">
        <v>145</v>
      </c>
      <c r="Y80" s="56" t="s">
        <v>121</v>
      </c>
      <c r="AA80" s="56" t="s">
        <v>1320</v>
      </c>
      <c r="AD80" s="62">
        <f>LOOKUP($D80,'Design Component Spatial Info'!$C$231:$C$575,'Design Component Spatial Info'!E$231:E$575)</f>
        <v>11</v>
      </c>
      <c r="AE80" s="62">
        <f>LOOKUP($D80,'Design Component Spatial Info'!$C$231:$C$575,'Design Component Spatial Info'!M$231:M$575)</f>
        <v>344664.07390000002</v>
      </c>
      <c r="AF80" s="62">
        <f>LOOKUP($D80,'Design Component Spatial Info'!$C$231:$C$575,'Design Component Spatial Info'!N$231:N$575)</f>
        <v>5440292.3552999999</v>
      </c>
      <c r="AG80" s="67">
        <f t="shared" si="25"/>
        <v>344805.02779311792</v>
      </c>
      <c r="AH80" s="67">
        <f t="shared" si="26"/>
        <v>5440241.052278501</v>
      </c>
      <c r="AI80" s="62">
        <f>LOOKUP($D80,'Design Component Spatial Info'!$C$231:$C$575,'Design Component Spatial Info'!O$231:O$575)</f>
        <v>1501668</v>
      </c>
      <c r="AJ80" s="62">
        <f>LOOKUP($D80,'Design Component Spatial Info'!$C$231:$C$575,'Design Component Spatial Info'!P$231:P$575)</f>
        <v>477650</v>
      </c>
      <c r="AK80">
        <v>1501814.429</v>
      </c>
      <c r="AL80">
        <v>477616.76</v>
      </c>
      <c r="AM80" s="28">
        <v>0.22032399999999999</v>
      </c>
      <c r="AN80" s="97" t="str">
        <f t="shared" si="30"/>
        <v>M</v>
      </c>
    </row>
    <row r="81" spans="1:40" x14ac:dyDescent="0.2">
      <c r="A81" s="60" t="s">
        <v>765</v>
      </c>
      <c r="B81" s="60" t="s">
        <v>371</v>
      </c>
      <c r="C81" s="60" t="s">
        <v>31</v>
      </c>
      <c r="D81" s="60" t="s">
        <v>480</v>
      </c>
      <c r="E81" s="98" t="str">
        <f t="shared" si="24"/>
        <v>023-1</v>
      </c>
      <c r="F81" s="65">
        <v>41755</v>
      </c>
      <c r="G81" s="60" t="s">
        <v>926</v>
      </c>
      <c r="H81" s="58" t="s">
        <v>763</v>
      </c>
      <c r="I81" s="66">
        <v>0.66666666666666663</v>
      </c>
      <c r="J81" s="67">
        <v>1</v>
      </c>
      <c r="K81" s="56" t="s">
        <v>96</v>
      </c>
      <c r="L81" s="67">
        <v>4</v>
      </c>
      <c r="M81" s="67">
        <v>2</v>
      </c>
      <c r="N81" s="67">
        <v>3</v>
      </c>
      <c r="O81" s="58" t="s">
        <v>63</v>
      </c>
      <c r="P81" s="80" t="s">
        <v>383</v>
      </c>
      <c r="Q81" s="62">
        <v>75</v>
      </c>
      <c r="R81" s="80">
        <v>1</v>
      </c>
      <c r="S81" s="56" t="s">
        <v>135</v>
      </c>
      <c r="T81" s="56" t="s">
        <v>144</v>
      </c>
      <c r="U81" s="56" t="s">
        <v>87</v>
      </c>
      <c r="V81" s="62">
        <v>164</v>
      </c>
      <c r="W81" s="62">
        <v>150</v>
      </c>
      <c r="X81" s="62" t="s">
        <v>145</v>
      </c>
      <c r="Y81" s="56" t="s">
        <v>121</v>
      </c>
      <c r="AA81" s="56" t="s">
        <v>1321</v>
      </c>
      <c r="AD81" s="62">
        <f>LOOKUP($D81,'Design Component Spatial Info'!$C$231:$C$575,'Design Component Spatial Info'!E$231:E$575)</f>
        <v>11</v>
      </c>
      <c r="AE81" s="62">
        <f>LOOKUP($D81,'Design Component Spatial Info'!$C$231:$C$575,'Design Component Spatial Info'!M$231:M$575)</f>
        <v>344763.86090000003</v>
      </c>
      <c r="AF81" s="62">
        <f>LOOKUP($D81,'Design Component Spatial Info'!$C$231:$C$575,'Design Component Spatial Info'!N$231:N$575)</f>
        <v>5441086.9318000004</v>
      </c>
      <c r="AG81" s="67">
        <f t="shared" si="25"/>
        <v>344805.20650337258</v>
      </c>
      <c r="AH81" s="67">
        <f t="shared" si="26"/>
        <v>5440942.7425456094</v>
      </c>
      <c r="AI81" s="62">
        <f>LOOKUP($D81,'Design Component Spatial Info'!$C$231:$C$575,'Design Component Spatial Info'!O$231:O$575)</f>
        <v>1501668</v>
      </c>
      <c r="AJ81" s="62">
        <f>LOOKUP($D81,'Design Component Spatial Info'!$C$231:$C$575,'Design Component Spatial Info'!P$231:P$575)</f>
        <v>478450</v>
      </c>
      <c r="AK81">
        <v>1501727.0630000001</v>
      </c>
      <c r="AL81">
        <v>478312.25400000002</v>
      </c>
      <c r="AM81" s="28">
        <v>5.2735999999999998E-2</v>
      </c>
      <c r="AN81" s="97" t="str">
        <f t="shared" si="30"/>
        <v>L</v>
      </c>
    </row>
    <row r="82" spans="1:40" x14ac:dyDescent="0.2">
      <c r="A82" s="60" t="s">
        <v>765</v>
      </c>
      <c r="B82" s="60" t="s">
        <v>371</v>
      </c>
      <c r="C82" s="60" t="s">
        <v>31</v>
      </c>
      <c r="D82" s="60" t="s">
        <v>481</v>
      </c>
      <c r="E82" s="98" t="str">
        <f t="shared" si="24"/>
        <v>023-1</v>
      </c>
      <c r="F82" s="65">
        <v>41755</v>
      </c>
      <c r="G82" s="60" t="s">
        <v>926</v>
      </c>
      <c r="H82" s="58" t="s">
        <v>763</v>
      </c>
      <c r="I82" s="66">
        <v>0.50347222222222221</v>
      </c>
      <c r="J82" s="67">
        <v>1</v>
      </c>
      <c r="K82" s="56" t="s">
        <v>96</v>
      </c>
      <c r="L82" s="67">
        <v>6</v>
      </c>
      <c r="M82" s="67">
        <v>0</v>
      </c>
      <c r="N82" s="67">
        <v>4</v>
      </c>
      <c r="O82" s="58" t="s">
        <v>39</v>
      </c>
      <c r="P82" s="80" t="s">
        <v>383</v>
      </c>
      <c r="Q82" s="62">
        <v>120</v>
      </c>
      <c r="R82" s="80">
        <v>1</v>
      </c>
      <c r="S82" s="56" t="s">
        <v>135</v>
      </c>
      <c r="T82" s="56" t="s">
        <v>103</v>
      </c>
      <c r="U82" s="56" t="s">
        <v>85</v>
      </c>
      <c r="V82" s="62">
        <v>194</v>
      </c>
      <c r="W82" s="62">
        <v>150</v>
      </c>
      <c r="X82" s="62" t="s">
        <v>145</v>
      </c>
      <c r="Y82" s="56" t="s">
        <v>121</v>
      </c>
      <c r="AA82" s="56" t="s">
        <v>1322</v>
      </c>
      <c r="AD82" s="62">
        <f>LOOKUP($D82,'Design Component Spatial Info'!$C$231:$C$575,'Design Component Spatial Info'!E$231:E$575)</f>
        <v>11</v>
      </c>
      <c r="AE82" s="62">
        <f>LOOKUP($D82,'Design Component Spatial Info'!$C$231:$C$575,'Design Component Spatial Info'!M$231:M$575)</f>
        <v>345456.81410000002</v>
      </c>
      <c r="AF82" s="62">
        <f>LOOKUP($D82,'Design Component Spatial Info'!$C$231:$C$575,'Design Component Spatial Info'!N$231:N$575)</f>
        <v>5440192.4391999999</v>
      </c>
      <c r="AG82" s="67">
        <f t="shared" si="25"/>
        <v>345420.52581566008</v>
      </c>
      <c r="AH82" s="67">
        <f t="shared" si="26"/>
        <v>5440046.8948410582</v>
      </c>
      <c r="AI82" s="62">
        <f>LOOKUP($D82,'Design Component Spatial Info'!$C$231:$C$575,'Design Component Spatial Info'!O$231:O$575)</f>
        <v>1502468</v>
      </c>
      <c r="AJ82" s="62">
        <f>LOOKUP($D82,'Design Component Spatial Info'!$C$231:$C$575,'Design Component Spatial Info'!P$231:P$575)</f>
        <v>477650</v>
      </c>
      <c r="AK82">
        <v>1502450.1089999999</v>
      </c>
      <c r="AL82">
        <v>477501.21299999999</v>
      </c>
      <c r="AM82" s="28">
        <v>0.15835000000000002</v>
      </c>
      <c r="AN82" s="97" t="str">
        <f t="shared" si="30"/>
        <v>L</v>
      </c>
    </row>
    <row r="83" spans="1:40" x14ac:dyDescent="0.2">
      <c r="A83" s="60" t="s">
        <v>765</v>
      </c>
      <c r="B83" s="60" t="s">
        <v>371</v>
      </c>
      <c r="C83" s="60" t="s">
        <v>31</v>
      </c>
      <c r="D83" s="60" t="s">
        <v>482</v>
      </c>
      <c r="E83" s="98" t="str">
        <f t="shared" si="24"/>
        <v>023-1</v>
      </c>
      <c r="F83" s="65">
        <v>41755</v>
      </c>
      <c r="G83" s="60" t="s">
        <v>382</v>
      </c>
      <c r="H83" s="58" t="s">
        <v>763</v>
      </c>
      <c r="I83" s="66">
        <v>0.50694444444444442</v>
      </c>
      <c r="J83" s="67">
        <v>1</v>
      </c>
      <c r="K83" s="56" t="s">
        <v>96</v>
      </c>
      <c r="L83" s="67">
        <v>3</v>
      </c>
      <c r="M83" s="67">
        <v>1</v>
      </c>
      <c r="N83" s="67">
        <v>4</v>
      </c>
      <c r="O83" s="58" t="s">
        <v>39</v>
      </c>
      <c r="P83" s="80" t="s">
        <v>141</v>
      </c>
      <c r="Q83" s="62"/>
      <c r="R83" s="62">
        <v>0</v>
      </c>
      <c r="S83" s="56"/>
      <c r="T83" s="56"/>
      <c r="V83" s="62"/>
      <c r="W83" s="62"/>
      <c r="AD83" s="62">
        <f>LOOKUP($D83,'Design Component Spatial Info'!$C$231:$C$575,'Design Component Spatial Info'!E$231:E$575)</f>
        <v>11</v>
      </c>
      <c r="AE83" s="62">
        <f>LOOKUP($D83,'Design Component Spatial Info'!$C$231:$C$575,'Design Component Spatial Info'!M$231:M$575)</f>
        <v>345677</v>
      </c>
      <c r="AF83" s="62">
        <f>LOOKUP($D83,'Design Component Spatial Info'!$C$231:$C$575,'Design Component Spatial Info'!N$231:N$575)</f>
        <v>5440964</v>
      </c>
      <c r="AG83" s="67">
        <f t="shared" si="25"/>
        <v>0</v>
      </c>
      <c r="AH83" s="67">
        <f t="shared" si="26"/>
        <v>0</v>
      </c>
      <c r="AI83" s="62">
        <f>LOOKUP($D83,'Design Component Spatial Info'!$C$231:$C$575,'Design Component Spatial Info'!O$231:O$575)</f>
        <v>1502590.4720000001</v>
      </c>
      <c r="AJ83" s="62">
        <f>LOOKUP($D83,'Design Component Spatial Info'!$C$231:$C$575,'Design Component Spatial Info'!P$231:P$575)</f>
        <v>478442.23200000002</v>
      </c>
      <c r="AM83" s="28">
        <v>0.13451299999999999</v>
      </c>
      <c r="AN83" s="97" t="str">
        <f t="shared" si="30"/>
        <v>L</v>
      </c>
    </row>
    <row r="84" spans="1:40" x14ac:dyDescent="0.2">
      <c r="A84" s="60" t="s">
        <v>765</v>
      </c>
      <c r="B84" s="60" t="s">
        <v>371</v>
      </c>
      <c r="C84" s="60" t="s">
        <v>31</v>
      </c>
      <c r="D84" s="60" t="s">
        <v>475</v>
      </c>
      <c r="E84" s="98" t="str">
        <f t="shared" si="24"/>
        <v>024-1</v>
      </c>
      <c r="F84" s="65">
        <v>41755</v>
      </c>
      <c r="G84" s="60" t="s">
        <v>382</v>
      </c>
      <c r="H84" s="58" t="s">
        <v>763</v>
      </c>
      <c r="I84" s="66">
        <v>0.66319444444444442</v>
      </c>
      <c r="J84" s="67">
        <v>1</v>
      </c>
      <c r="K84" s="56" t="s">
        <v>96</v>
      </c>
      <c r="L84" s="67">
        <v>4</v>
      </c>
      <c r="M84" s="67">
        <v>3</v>
      </c>
      <c r="N84" s="67">
        <v>2</v>
      </c>
      <c r="O84" s="58" t="s">
        <v>63</v>
      </c>
      <c r="P84" s="80" t="s">
        <v>141</v>
      </c>
      <c r="Q84" s="62"/>
      <c r="R84" s="62">
        <v>0</v>
      </c>
      <c r="S84" s="56"/>
      <c r="T84" s="56"/>
      <c r="V84" s="62"/>
      <c r="W84" s="62"/>
      <c r="AD84" s="62">
        <f>LOOKUP($D84,'Design Component Spatial Info'!$C$231:$C$575,'Design Component Spatial Info'!E$231:E$575)</f>
        <v>11</v>
      </c>
      <c r="AE84" s="62">
        <f>LOOKUP($D84,'Design Component Spatial Info'!$C$231:$C$575,'Design Component Spatial Info'!M$231:M$575)</f>
        <v>343078.58130000002</v>
      </c>
      <c r="AF84" s="62">
        <f>LOOKUP($D84,'Design Component Spatial Info'!$C$231:$C$575,'Design Component Spatial Info'!N$231:N$575)</f>
        <v>5440492.1642000005</v>
      </c>
      <c r="AG84" s="67">
        <f t="shared" si="25"/>
        <v>0</v>
      </c>
      <c r="AH84" s="67">
        <f t="shared" si="26"/>
        <v>0</v>
      </c>
      <c r="AI84" s="62">
        <f>LOOKUP($D84,'Design Component Spatial Info'!$C$231:$C$575,'Design Component Spatial Info'!O$231:O$575)</f>
        <v>1500068</v>
      </c>
      <c r="AJ84" s="62">
        <f>LOOKUP($D84,'Design Component Spatial Info'!$C$231:$C$575,'Design Component Spatial Info'!P$231:P$575)</f>
        <v>477650</v>
      </c>
      <c r="AM84" s="28">
        <v>0.11651600000000001</v>
      </c>
      <c r="AN84" s="97" t="str">
        <f t="shared" si="30"/>
        <v>L</v>
      </c>
    </row>
    <row r="85" spans="1:40" x14ac:dyDescent="0.2">
      <c r="A85" s="60" t="s">
        <v>765</v>
      </c>
      <c r="B85" s="60" t="s">
        <v>371</v>
      </c>
      <c r="C85" s="60" t="s">
        <v>31</v>
      </c>
      <c r="D85" s="60" t="s">
        <v>476</v>
      </c>
      <c r="E85" s="98" t="str">
        <f t="shared" si="24"/>
        <v>024-1</v>
      </c>
      <c r="F85" s="65">
        <v>41755</v>
      </c>
      <c r="G85" s="60" t="s">
        <v>382</v>
      </c>
      <c r="H85" s="58" t="s">
        <v>763</v>
      </c>
      <c r="I85" s="66">
        <v>0.69305555555555554</v>
      </c>
      <c r="J85" s="67">
        <v>1</v>
      </c>
      <c r="K85" s="56" t="s">
        <v>96</v>
      </c>
      <c r="L85" s="67">
        <v>4</v>
      </c>
      <c r="M85" s="67">
        <v>2</v>
      </c>
      <c r="N85" s="67">
        <v>3</v>
      </c>
      <c r="O85" s="58" t="s">
        <v>63</v>
      </c>
      <c r="P85" s="80" t="s">
        <v>141</v>
      </c>
      <c r="Q85" s="62"/>
      <c r="R85" s="62">
        <v>0</v>
      </c>
      <c r="S85" s="56"/>
      <c r="T85" s="56"/>
      <c r="V85" s="62"/>
      <c r="W85" s="62"/>
      <c r="AD85" s="62">
        <f>LOOKUP($D85,'Design Component Spatial Info'!$C$231:$C$575,'Design Component Spatial Info'!E$231:E$575)</f>
        <v>11</v>
      </c>
      <c r="AE85" s="62">
        <f>LOOKUP($D85,'Design Component Spatial Info'!$C$231:$C$575,'Design Component Spatial Info'!M$231:M$575)</f>
        <v>343118</v>
      </c>
      <c r="AF85" s="62">
        <f>LOOKUP($D85,'Design Component Spatial Info'!$C$231:$C$575,'Design Component Spatial Info'!N$231:N$575)</f>
        <v>5441288</v>
      </c>
      <c r="AG85" s="67">
        <f t="shared" si="25"/>
        <v>0</v>
      </c>
      <c r="AH85" s="67">
        <f t="shared" si="26"/>
        <v>0</v>
      </c>
      <c r="AI85" s="62">
        <f>LOOKUP($D85,'Design Component Spatial Info'!$C$231:$C$575,'Design Component Spatial Info'!O$231:O$575)</f>
        <v>1500007.8870000001</v>
      </c>
      <c r="AJ85" s="62">
        <f>LOOKUP($D85,'Design Component Spatial Info'!$C$231:$C$575,'Design Component Spatial Info'!P$231:P$575)</f>
        <v>478443.70500000002</v>
      </c>
      <c r="AM85" s="28">
        <v>1.5613999999999999E-2</v>
      </c>
      <c r="AN85" s="97" t="str">
        <f t="shared" si="30"/>
        <v>VL</v>
      </c>
    </row>
    <row r="86" spans="1:40" x14ac:dyDescent="0.2">
      <c r="A86" s="60" t="s">
        <v>765</v>
      </c>
      <c r="B86" s="60" t="s">
        <v>371</v>
      </c>
      <c r="C86" s="60" t="s">
        <v>31</v>
      </c>
      <c r="D86" s="80" t="s">
        <v>477</v>
      </c>
      <c r="E86" s="98" t="str">
        <f t="shared" si="24"/>
        <v>024-1</v>
      </c>
      <c r="F86" s="65">
        <v>41755</v>
      </c>
      <c r="G86" s="60" t="s">
        <v>382</v>
      </c>
      <c r="H86" s="58" t="s">
        <v>763</v>
      </c>
      <c r="I86" s="66">
        <v>0.6777777777777777</v>
      </c>
      <c r="J86" s="67">
        <v>1</v>
      </c>
      <c r="K86" s="56" t="s">
        <v>96</v>
      </c>
      <c r="L86" s="67">
        <v>4</v>
      </c>
      <c r="M86" s="67">
        <v>1</v>
      </c>
      <c r="N86" s="67">
        <v>2</v>
      </c>
      <c r="O86" s="58" t="s">
        <v>63</v>
      </c>
      <c r="P86" s="80" t="s">
        <v>383</v>
      </c>
      <c r="Q86" s="62">
        <v>58</v>
      </c>
      <c r="R86" s="62">
        <v>1</v>
      </c>
      <c r="S86" s="56" t="s">
        <v>135</v>
      </c>
      <c r="T86" s="56" t="s">
        <v>103</v>
      </c>
      <c r="U86" s="56" t="s">
        <v>85</v>
      </c>
      <c r="V86" s="62">
        <v>203</v>
      </c>
      <c r="W86" s="62">
        <v>150</v>
      </c>
      <c r="X86" s="62" t="s">
        <v>145</v>
      </c>
      <c r="Y86" s="56" t="s">
        <v>121</v>
      </c>
      <c r="AA86" s="56" t="s">
        <v>1323</v>
      </c>
      <c r="AD86" s="62">
        <f>LOOKUP($D86,'Design Component Spatial Info'!$C$231:$C$575,'Design Component Spatial Info'!E$231:E$575)</f>
        <v>11</v>
      </c>
      <c r="AE86" s="62">
        <f>LOOKUP($D86,'Design Component Spatial Info'!$C$231:$C$575,'Design Component Spatial Info'!M$231:M$575)</f>
        <v>343871.3297</v>
      </c>
      <c r="AF86" s="62">
        <f>LOOKUP($D86,'Design Component Spatial Info'!$C$231:$C$575,'Design Component Spatial Info'!N$231:N$575)</f>
        <v>5440392.2637</v>
      </c>
      <c r="AG86" s="67">
        <f t="shared" si="25"/>
        <v>343812.72003072663</v>
      </c>
      <c r="AH86" s="67">
        <f t="shared" si="26"/>
        <v>5440254.1879719822</v>
      </c>
      <c r="AI86" s="62">
        <f>LOOKUP($D86,'Design Component Spatial Info'!$C$231:$C$575,'Design Component Spatial Info'!O$231:O$575)</f>
        <v>1500868</v>
      </c>
      <c r="AJ86" s="62">
        <f>LOOKUP($D86,'Design Component Spatial Info'!$C$231:$C$575,'Design Component Spatial Info'!P$231:P$575)</f>
        <v>477650</v>
      </c>
      <c r="AK86">
        <v>1500827</v>
      </c>
      <c r="AL86">
        <v>477505.82900000003</v>
      </c>
      <c r="AM86" s="28">
        <v>0.224965</v>
      </c>
      <c r="AN86" s="97" t="str">
        <f t="shared" si="30"/>
        <v>M</v>
      </c>
    </row>
    <row r="87" spans="1:40" x14ac:dyDescent="0.2">
      <c r="A87" s="60" t="s">
        <v>765</v>
      </c>
      <c r="B87" s="60" t="s">
        <v>371</v>
      </c>
      <c r="C87" s="60" t="s">
        <v>31</v>
      </c>
      <c r="D87" s="80" t="s">
        <v>477</v>
      </c>
      <c r="E87" s="98" t="str">
        <f t="shared" ref="E87" si="31">LEFT(D87,5)</f>
        <v>024-1</v>
      </c>
      <c r="F87" s="65">
        <v>41755</v>
      </c>
      <c r="G87" s="60" t="s">
        <v>382</v>
      </c>
      <c r="H87" s="58" t="s">
        <v>763</v>
      </c>
      <c r="I87" s="66">
        <v>0.6777777777777777</v>
      </c>
      <c r="J87" s="67">
        <v>2</v>
      </c>
      <c r="K87" s="56" t="s">
        <v>96</v>
      </c>
      <c r="L87" s="67">
        <v>4</v>
      </c>
      <c r="M87" s="67">
        <v>1</v>
      </c>
      <c r="N87" s="67">
        <v>2</v>
      </c>
      <c r="O87" s="58" t="s">
        <v>63</v>
      </c>
      <c r="P87" s="80" t="s">
        <v>383</v>
      </c>
      <c r="Q87" s="62">
        <v>68</v>
      </c>
      <c r="R87" s="62">
        <v>1</v>
      </c>
      <c r="S87" s="56" t="s">
        <v>135</v>
      </c>
      <c r="T87" s="56" t="s">
        <v>103</v>
      </c>
      <c r="U87" s="56" t="s">
        <v>85</v>
      </c>
      <c r="V87" s="62">
        <v>267</v>
      </c>
      <c r="W87" s="62">
        <v>150</v>
      </c>
      <c r="X87" s="62" t="s">
        <v>145</v>
      </c>
      <c r="Y87" s="56" t="s">
        <v>121</v>
      </c>
      <c r="AA87" s="56" t="s">
        <v>1324</v>
      </c>
      <c r="AD87" s="62">
        <f>LOOKUP($D87,'Design Component Spatial Info'!$C$231:$C$575,'Design Component Spatial Info'!E$231:E$575)</f>
        <v>11</v>
      </c>
      <c r="AE87" s="62">
        <f>LOOKUP($D87,'Design Component Spatial Info'!$C$231:$C$575,'Design Component Spatial Info'!M$231:M$575)</f>
        <v>343871.3297</v>
      </c>
      <c r="AF87" s="62">
        <f>LOOKUP($D87,'Design Component Spatial Info'!$C$231:$C$575,'Design Component Spatial Info'!N$231:N$575)</f>
        <v>5440392.2637</v>
      </c>
      <c r="AG87" s="67">
        <f t="shared" ref="AG87" si="32">IF(V87="",0,SIN(RADIANS(VALUE(V87)))*VALUE(W87)+AE87)</f>
        <v>343721.53526978684</v>
      </c>
      <c r="AH87" s="67">
        <f t="shared" ref="AH87" si="33">IF(V87="",0,COS(RADIANS(VALUE(V87)))*VALUE(W87)+AF87)</f>
        <v>5440384.4133065632</v>
      </c>
      <c r="AI87" s="62">
        <f>LOOKUP($D87,'Design Component Spatial Info'!$C$231:$C$575,'Design Component Spatial Info'!O$231:O$575)</f>
        <v>1500868</v>
      </c>
      <c r="AJ87" s="62">
        <f>LOOKUP($D87,'Design Component Spatial Info'!$C$231:$C$575,'Design Component Spatial Info'!P$231:P$575)</f>
        <v>477650</v>
      </c>
      <c r="AK87">
        <v>1500720.169</v>
      </c>
      <c r="AL87">
        <v>477623.50900000002</v>
      </c>
      <c r="AM87" s="28">
        <v>0.224965</v>
      </c>
      <c r="AN87" s="97" t="str">
        <f t="shared" si="30"/>
        <v>M</v>
      </c>
    </row>
    <row r="88" spans="1:40" x14ac:dyDescent="0.2">
      <c r="A88" s="60" t="s">
        <v>765</v>
      </c>
      <c r="B88" s="60" t="s">
        <v>371</v>
      </c>
      <c r="C88" s="60" t="s">
        <v>31</v>
      </c>
      <c r="D88" s="58" t="s">
        <v>478</v>
      </c>
      <c r="E88" s="98" t="str">
        <f t="shared" si="24"/>
        <v>024-1</v>
      </c>
      <c r="F88" s="65">
        <v>41755</v>
      </c>
      <c r="G88" s="60" t="s">
        <v>926</v>
      </c>
      <c r="H88" s="58" t="s">
        <v>763</v>
      </c>
      <c r="I88" s="66">
        <v>0.6875</v>
      </c>
      <c r="J88" s="67">
        <v>1</v>
      </c>
      <c r="K88" s="56" t="s">
        <v>96</v>
      </c>
      <c r="L88" s="67">
        <v>5</v>
      </c>
      <c r="M88" s="67">
        <v>2</v>
      </c>
      <c r="N88" s="67">
        <v>3</v>
      </c>
      <c r="O88" s="58" t="s">
        <v>63</v>
      </c>
      <c r="P88" s="80" t="s">
        <v>141</v>
      </c>
      <c r="Q88" s="62"/>
      <c r="R88" s="62">
        <v>0</v>
      </c>
      <c r="S88" s="56"/>
      <c r="T88" s="56"/>
      <c r="V88" s="62"/>
      <c r="W88" s="62"/>
      <c r="AD88" s="62">
        <f>LOOKUP($D88,'Design Component Spatial Info'!$C$231:$C$575,'Design Component Spatial Info'!E$231:E$575)</f>
        <v>11</v>
      </c>
      <c r="AE88" s="62">
        <f>LOOKUP($D88,'Design Component Spatial Info'!$C$231:$C$575,'Design Component Spatial Info'!M$231:M$575)</f>
        <v>343971.10950000002</v>
      </c>
      <c r="AF88" s="62">
        <f>LOOKUP($D88,'Design Component Spatial Info'!$C$231:$C$575,'Design Component Spatial Info'!N$231:N$575)</f>
        <v>5441186.8426999999</v>
      </c>
      <c r="AG88" s="67">
        <f t="shared" si="25"/>
        <v>0</v>
      </c>
      <c r="AH88" s="67">
        <f t="shared" si="26"/>
        <v>0</v>
      </c>
      <c r="AI88" s="62">
        <f>LOOKUP($D88,'Design Component Spatial Info'!$C$231:$C$575,'Design Component Spatial Info'!O$231:O$575)</f>
        <v>1500868</v>
      </c>
      <c r="AJ88" s="62">
        <f>LOOKUP($D88,'Design Component Spatial Info'!$C$231:$C$575,'Design Component Spatial Info'!P$231:P$575)</f>
        <v>478450</v>
      </c>
      <c r="AM88" s="28">
        <v>0.03</v>
      </c>
      <c r="AN88" s="97" t="str">
        <f t="shared" si="30"/>
        <v>VL</v>
      </c>
    </row>
    <row r="89" spans="1:40" x14ac:dyDescent="0.2">
      <c r="A89" s="60" t="s">
        <v>765</v>
      </c>
      <c r="B89" s="60" t="s">
        <v>371</v>
      </c>
      <c r="C89" s="60" t="s">
        <v>31</v>
      </c>
      <c r="D89" s="58" t="s">
        <v>472</v>
      </c>
      <c r="E89" s="98" t="str">
        <f t="shared" si="24"/>
        <v>025-1</v>
      </c>
      <c r="F89" s="65">
        <v>41739</v>
      </c>
      <c r="G89" s="60" t="s">
        <v>382</v>
      </c>
      <c r="H89" s="58" t="s">
        <v>763</v>
      </c>
      <c r="I89" s="66">
        <v>0.49722222222222223</v>
      </c>
      <c r="J89" s="67">
        <v>1</v>
      </c>
      <c r="K89" s="56" t="s">
        <v>96</v>
      </c>
      <c r="L89" s="67">
        <v>12</v>
      </c>
      <c r="M89" s="67">
        <v>3</v>
      </c>
      <c r="N89" s="67">
        <v>2</v>
      </c>
      <c r="O89" s="58" t="s">
        <v>63</v>
      </c>
      <c r="P89" s="80" t="s">
        <v>141</v>
      </c>
      <c r="Q89" s="62"/>
      <c r="R89" s="62">
        <v>0</v>
      </c>
      <c r="S89" s="56"/>
      <c r="T89" s="56"/>
      <c r="V89" s="62"/>
      <c r="W89" s="62"/>
      <c r="AD89" s="62">
        <f>LOOKUP($D89,'Design Component Spatial Info'!$C$231:$C$575,'Design Component Spatial Info'!E$231:E$575)</f>
        <v>11</v>
      </c>
      <c r="AE89" s="62">
        <f>LOOKUP($D89,'Design Component Spatial Info'!$C$231:$C$575,'Design Component Spatial Info'!M$231:M$575)</f>
        <v>339907.54619999998</v>
      </c>
      <c r="AF89" s="62">
        <f>LOOKUP($D89,'Design Component Spatial Info'!$C$231:$C$575,'Design Component Spatial Info'!N$231:N$575)</f>
        <v>5440891.6884000003</v>
      </c>
      <c r="AG89" s="67">
        <f t="shared" si="25"/>
        <v>0</v>
      </c>
      <c r="AH89" s="67">
        <f t="shared" si="26"/>
        <v>0</v>
      </c>
      <c r="AI89" s="62">
        <f>LOOKUP($D89,'Design Component Spatial Info'!$C$231:$C$575,'Design Component Spatial Info'!O$231:O$575)</f>
        <v>1496868</v>
      </c>
      <c r="AJ89" s="62">
        <f>LOOKUP($D89,'Design Component Spatial Info'!$C$231:$C$575,'Design Component Spatial Info'!P$231:P$575)</f>
        <v>477650</v>
      </c>
      <c r="AM89" s="28">
        <v>8.4823999999999997E-2</v>
      </c>
      <c r="AN89" s="97" t="str">
        <f t="shared" si="30"/>
        <v>L</v>
      </c>
    </row>
    <row r="90" spans="1:40" x14ac:dyDescent="0.2">
      <c r="A90" s="60" t="s">
        <v>765</v>
      </c>
      <c r="B90" s="60" t="s">
        <v>371</v>
      </c>
      <c r="C90" s="60" t="s">
        <v>31</v>
      </c>
      <c r="D90" s="58" t="s">
        <v>473</v>
      </c>
      <c r="E90" s="98" t="str">
        <f t="shared" si="24"/>
        <v>025-1</v>
      </c>
      <c r="F90" s="65">
        <v>41739</v>
      </c>
      <c r="G90" s="60" t="s">
        <v>382</v>
      </c>
      <c r="H90" s="58" t="s">
        <v>763</v>
      </c>
      <c r="I90" s="66">
        <v>0.5180555555555556</v>
      </c>
      <c r="J90" s="67">
        <v>1</v>
      </c>
      <c r="K90" s="56" t="s">
        <v>96</v>
      </c>
      <c r="L90" s="67">
        <v>14</v>
      </c>
      <c r="M90" s="67">
        <v>2</v>
      </c>
      <c r="N90" s="67">
        <v>2</v>
      </c>
      <c r="O90" s="58" t="s">
        <v>63</v>
      </c>
      <c r="P90" s="80" t="s">
        <v>141</v>
      </c>
      <c r="Q90" s="62"/>
      <c r="R90" s="62">
        <v>0</v>
      </c>
      <c r="S90" s="56"/>
      <c r="T90" s="56"/>
      <c r="V90" s="62"/>
      <c r="W90" s="62"/>
      <c r="AD90" s="62">
        <f>LOOKUP($D90,'Design Component Spatial Info'!$C$231:$C$575,'Design Component Spatial Info'!E$231:E$575)</f>
        <v>11</v>
      </c>
      <c r="AE90" s="62">
        <f>LOOKUP($D90,'Design Component Spatial Info'!$C$231:$C$575,'Design Component Spatial Info'!M$231:M$575)</f>
        <v>340700.3112</v>
      </c>
      <c r="AF90" s="62">
        <f>LOOKUP($D90,'Design Component Spatial Info'!$C$231:$C$575,'Design Component Spatial Info'!N$231:N$575)</f>
        <v>5440791.8190000001</v>
      </c>
      <c r="AG90" s="67">
        <f t="shared" si="25"/>
        <v>0</v>
      </c>
      <c r="AH90" s="67">
        <f t="shared" si="26"/>
        <v>0</v>
      </c>
      <c r="AI90" s="62">
        <f>LOOKUP($D90,'Design Component Spatial Info'!$C$231:$C$575,'Design Component Spatial Info'!O$231:O$575)</f>
        <v>1497668</v>
      </c>
      <c r="AJ90" s="62">
        <f>LOOKUP($D90,'Design Component Spatial Info'!$C$231:$C$575,'Design Component Spatial Info'!P$231:P$575)</f>
        <v>477650</v>
      </c>
      <c r="AM90" s="28">
        <v>0.16844899999999999</v>
      </c>
      <c r="AN90" s="97" t="str">
        <f t="shared" si="30"/>
        <v>M</v>
      </c>
    </row>
    <row r="91" spans="1:40" x14ac:dyDescent="0.2">
      <c r="A91" s="60" t="s">
        <v>765</v>
      </c>
      <c r="B91" s="60" t="s">
        <v>371</v>
      </c>
      <c r="C91" s="60" t="s">
        <v>31</v>
      </c>
      <c r="D91" s="58" t="s">
        <v>474</v>
      </c>
      <c r="E91" s="98" t="str">
        <f t="shared" si="24"/>
        <v>025-1</v>
      </c>
      <c r="F91" s="65">
        <v>41739</v>
      </c>
      <c r="G91" s="60" t="s">
        <v>382</v>
      </c>
      <c r="H91" s="58" t="s">
        <v>763</v>
      </c>
      <c r="I91" s="66">
        <v>0.47291666666666665</v>
      </c>
      <c r="J91" s="67">
        <v>1</v>
      </c>
      <c r="K91" s="56" t="s">
        <v>96</v>
      </c>
      <c r="L91" s="67">
        <v>10</v>
      </c>
      <c r="M91" s="67">
        <v>2</v>
      </c>
      <c r="N91" s="67">
        <v>2</v>
      </c>
      <c r="O91" s="58" t="s">
        <v>63</v>
      </c>
      <c r="P91" s="80" t="s">
        <v>141</v>
      </c>
      <c r="Q91" s="62"/>
      <c r="R91" s="62">
        <v>0</v>
      </c>
      <c r="S91" s="56"/>
      <c r="T91" s="56"/>
      <c r="V91" s="62"/>
      <c r="W91" s="62"/>
      <c r="AD91" s="62">
        <f>LOOKUP($D91,'Design Component Spatial Info'!$C$231:$C$575,'Design Component Spatial Info'!E$231:E$575)</f>
        <v>11</v>
      </c>
      <c r="AE91" s="62">
        <f>LOOKUP($D91,'Design Component Spatial Info'!$C$231:$C$575,'Design Component Spatial Info'!M$231:M$575)</f>
        <v>340800.0625</v>
      </c>
      <c r="AF91" s="62">
        <f>LOOKUP($D91,'Design Component Spatial Info'!$C$231:$C$575,'Design Component Spatial Info'!N$231:N$575)</f>
        <v>5441586.4088000003</v>
      </c>
      <c r="AG91" s="67">
        <f t="shared" si="25"/>
        <v>0</v>
      </c>
      <c r="AH91" s="67">
        <f t="shared" si="26"/>
        <v>0</v>
      </c>
      <c r="AI91" s="62">
        <f>LOOKUP($D91,'Design Component Spatial Info'!$C$231:$C$575,'Design Component Spatial Info'!O$231:O$575)</f>
        <v>1497668</v>
      </c>
      <c r="AJ91" s="62">
        <f>LOOKUP($D91,'Design Component Spatial Info'!$C$231:$C$575,'Design Component Spatial Info'!P$231:P$575)</f>
        <v>478450</v>
      </c>
      <c r="AM91" s="28">
        <v>9.5741999999999994E-2</v>
      </c>
      <c r="AN91" s="97" t="str">
        <f t="shared" si="30"/>
        <v>L</v>
      </c>
    </row>
    <row r="92" spans="1:40" x14ac:dyDescent="0.2">
      <c r="A92" s="60" t="s">
        <v>765</v>
      </c>
      <c r="B92" s="60" t="s">
        <v>371</v>
      </c>
      <c r="C92" s="60" t="s">
        <v>31</v>
      </c>
      <c r="D92" s="60" t="s">
        <v>441</v>
      </c>
      <c r="E92" s="98" t="str">
        <f t="shared" si="24"/>
        <v>026-1</v>
      </c>
      <c r="F92" s="65">
        <v>41755</v>
      </c>
      <c r="G92" s="60" t="s">
        <v>382</v>
      </c>
      <c r="H92" s="58" t="s">
        <v>763</v>
      </c>
      <c r="I92" s="66">
        <v>0.58263888888888882</v>
      </c>
      <c r="J92" s="67">
        <v>1</v>
      </c>
      <c r="K92" s="56" t="s">
        <v>96</v>
      </c>
      <c r="L92" s="67">
        <v>6</v>
      </c>
      <c r="M92" s="67">
        <v>2</v>
      </c>
      <c r="N92" s="67">
        <v>3</v>
      </c>
      <c r="O92" s="58" t="s">
        <v>63</v>
      </c>
      <c r="P92" s="80" t="s">
        <v>383</v>
      </c>
      <c r="Q92" s="62">
        <v>0</v>
      </c>
      <c r="R92" s="62">
        <v>1</v>
      </c>
      <c r="S92" s="56" t="s">
        <v>135</v>
      </c>
      <c r="T92" s="56" t="s">
        <v>103</v>
      </c>
      <c r="U92" s="56" t="s">
        <v>85</v>
      </c>
      <c r="V92" s="62">
        <v>186</v>
      </c>
      <c r="W92" s="62">
        <v>200</v>
      </c>
      <c r="X92" s="62" t="s">
        <v>145</v>
      </c>
      <c r="Y92" s="56" t="s">
        <v>121</v>
      </c>
      <c r="AA92" s="56" t="s">
        <v>1325</v>
      </c>
      <c r="AD92" s="62">
        <f>LOOKUP($D92,'Design Component Spatial Info'!$C$231:$C$575,'Design Component Spatial Info'!E$231:E$575)</f>
        <v>11</v>
      </c>
      <c r="AE92" s="62">
        <f>LOOKUP($D92,'Design Component Spatial Info'!$C$231:$C$575,'Design Component Spatial Info'!M$231:M$575)</f>
        <v>340894.5993</v>
      </c>
      <c r="AF92" s="62">
        <f>LOOKUP($D92,'Design Component Spatial Info'!$C$231:$C$575,'Design Component Spatial Info'!N$231:N$575)</f>
        <v>5435924.2388000004</v>
      </c>
      <c r="AG92" s="67">
        <f t="shared" si="25"/>
        <v>340873.69360734645</v>
      </c>
      <c r="AH92" s="67">
        <f t="shared" si="26"/>
        <v>5435725.3344209269</v>
      </c>
      <c r="AI92" s="62">
        <f>LOOKUP($D92,'Design Component Spatial Info'!$C$231:$C$575,'Design Component Spatial Info'!O$231:O$575)</f>
        <v>1498468</v>
      </c>
      <c r="AJ92" s="62">
        <f>LOOKUP($D92,'Design Component Spatial Info'!$C$231:$C$575,'Design Component Spatial Info'!P$231:P$575)</f>
        <v>472850</v>
      </c>
      <c r="AK92">
        <v>1498472.0319999999</v>
      </c>
      <c r="AL92">
        <v>472650.26199999999</v>
      </c>
      <c r="AM92" s="28">
        <v>0.13042299999999998</v>
      </c>
      <c r="AN92" s="97" t="str">
        <f t="shared" si="30"/>
        <v>L</v>
      </c>
    </row>
    <row r="93" spans="1:40" x14ac:dyDescent="0.2">
      <c r="A93" s="60" t="s">
        <v>765</v>
      </c>
      <c r="B93" s="60" t="s">
        <v>371</v>
      </c>
      <c r="C93" s="60" t="s">
        <v>31</v>
      </c>
      <c r="D93" s="60" t="s">
        <v>442</v>
      </c>
      <c r="E93" s="98" t="str">
        <f t="shared" si="24"/>
        <v>026-1</v>
      </c>
      <c r="F93" s="65">
        <v>41755</v>
      </c>
      <c r="G93" s="60" t="s">
        <v>382</v>
      </c>
      <c r="H93" s="58" t="s">
        <v>763</v>
      </c>
      <c r="I93" s="66">
        <v>0.60416666666666663</v>
      </c>
      <c r="J93" s="67">
        <v>1</v>
      </c>
      <c r="K93" s="56" t="s">
        <v>96</v>
      </c>
      <c r="L93" s="67">
        <v>5</v>
      </c>
      <c r="M93" s="67">
        <v>0</v>
      </c>
      <c r="N93" s="67">
        <v>4</v>
      </c>
      <c r="O93" s="58" t="s">
        <v>63</v>
      </c>
      <c r="P93" s="80" t="s">
        <v>141</v>
      </c>
      <c r="Q93" s="62"/>
      <c r="R93" s="62">
        <v>0</v>
      </c>
      <c r="S93" s="56"/>
      <c r="T93" s="56"/>
      <c r="V93" s="62"/>
      <c r="W93" s="62"/>
      <c r="AD93" s="62">
        <f>LOOKUP($D93,'Design Component Spatial Info'!$C$231:$C$575,'Design Component Spatial Info'!E$231:E$575)</f>
        <v>11</v>
      </c>
      <c r="AE93" s="62">
        <f>LOOKUP($D93,'Design Component Spatial Info'!$C$231:$C$575,'Design Component Spatial Info'!M$231:M$575)</f>
        <v>340994.33549999999</v>
      </c>
      <c r="AF93" s="62">
        <f>LOOKUP($D93,'Design Component Spatial Info'!$C$231:$C$575,'Design Component Spatial Info'!N$231:N$575)</f>
        <v>5436718.8775000004</v>
      </c>
      <c r="AG93" s="67">
        <f t="shared" si="25"/>
        <v>0</v>
      </c>
      <c r="AH93" s="67">
        <f t="shared" si="26"/>
        <v>0</v>
      </c>
      <c r="AI93" s="62">
        <f>LOOKUP($D93,'Design Component Spatial Info'!$C$231:$C$575,'Design Component Spatial Info'!O$231:O$575)</f>
        <v>1498468</v>
      </c>
      <c r="AJ93" s="62">
        <f>LOOKUP($D93,'Design Component Spatial Info'!$C$231:$C$575,'Design Component Spatial Info'!P$231:P$575)</f>
        <v>473650</v>
      </c>
      <c r="AM93" s="28">
        <v>0.15404799999999999</v>
      </c>
      <c r="AN93" s="97" t="str">
        <f t="shared" si="30"/>
        <v>L</v>
      </c>
    </row>
    <row r="94" spans="1:40" x14ac:dyDescent="0.2">
      <c r="A94" s="60" t="s">
        <v>765</v>
      </c>
      <c r="B94" s="60" t="s">
        <v>371</v>
      </c>
      <c r="C94" s="60" t="s">
        <v>31</v>
      </c>
      <c r="D94" s="58" t="s">
        <v>443</v>
      </c>
      <c r="E94" s="98" t="str">
        <f t="shared" si="24"/>
        <v>026-1</v>
      </c>
      <c r="F94" s="65">
        <v>41755</v>
      </c>
      <c r="G94" s="60" t="s">
        <v>382</v>
      </c>
      <c r="H94" s="58" t="s">
        <v>763</v>
      </c>
      <c r="I94" s="66">
        <v>0.56874999999999998</v>
      </c>
      <c r="J94" s="67">
        <v>1</v>
      </c>
      <c r="K94" s="56" t="s">
        <v>96</v>
      </c>
      <c r="L94" s="67">
        <v>6</v>
      </c>
      <c r="M94" s="67">
        <v>0</v>
      </c>
      <c r="N94" s="67">
        <v>3</v>
      </c>
      <c r="O94" s="58" t="s">
        <v>63</v>
      </c>
      <c r="P94" s="80" t="s">
        <v>383</v>
      </c>
      <c r="Q94" s="62">
        <v>40</v>
      </c>
      <c r="R94" s="80">
        <v>1</v>
      </c>
      <c r="S94" s="56" t="s">
        <v>135</v>
      </c>
      <c r="T94" s="56" t="s">
        <v>144</v>
      </c>
      <c r="U94" s="56" t="s">
        <v>87</v>
      </c>
      <c r="V94" s="62">
        <v>35</v>
      </c>
      <c r="W94" s="62">
        <v>300</v>
      </c>
      <c r="X94" s="62" t="s">
        <v>145</v>
      </c>
      <c r="Y94" s="56" t="s">
        <v>121</v>
      </c>
      <c r="AA94" s="56" t="s">
        <v>1326</v>
      </c>
      <c r="AD94" s="62">
        <f>LOOKUP($D94,'Design Component Spatial Info'!$C$231:$C$575,'Design Component Spatial Info'!E$231:E$575)</f>
        <v>11</v>
      </c>
      <c r="AE94" s="62">
        <f>LOOKUP($D94,'Design Component Spatial Info'!$C$231:$C$575,'Design Component Spatial Info'!M$231:M$575)</f>
        <v>341687.31310000003</v>
      </c>
      <c r="AF94" s="62">
        <f>LOOKUP($D94,'Design Component Spatial Info'!$C$231:$C$575,'Design Component Spatial Info'!N$231:N$575)</f>
        <v>5435824.3700000001</v>
      </c>
      <c r="AG94" s="67">
        <f t="shared" si="25"/>
        <v>341859.38603090536</v>
      </c>
      <c r="AH94" s="67">
        <f t="shared" si="26"/>
        <v>5436070.1156132864</v>
      </c>
      <c r="AI94" s="62">
        <f>LOOKUP($D94,'Design Component Spatial Info'!$C$231:$C$575,'Design Component Spatial Info'!O$231:O$575)</f>
        <v>1499268</v>
      </c>
      <c r="AJ94" s="62">
        <f>LOOKUP($D94,'Design Component Spatial Info'!$C$231:$C$575,'Design Component Spatial Info'!P$231:P$575)</f>
        <v>472850</v>
      </c>
      <c r="AK94">
        <v>1499408.3060000001</v>
      </c>
      <c r="AL94">
        <v>473115.03899999999</v>
      </c>
      <c r="AM94" s="28">
        <v>0.25367800000000001</v>
      </c>
      <c r="AN94" s="97" t="str">
        <f t="shared" si="30"/>
        <v>M</v>
      </c>
    </row>
    <row r="95" spans="1:40" x14ac:dyDescent="0.2">
      <c r="A95" s="60" t="s">
        <v>765</v>
      </c>
      <c r="B95" s="60" t="s">
        <v>371</v>
      </c>
      <c r="C95" s="60" t="s">
        <v>31</v>
      </c>
      <c r="D95" s="58" t="s">
        <v>443</v>
      </c>
      <c r="E95" s="98" t="str">
        <f t="shared" ref="E95" si="34">LEFT(D95,5)</f>
        <v>026-1</v>
      </c>
      <c r="F95" s="65">
        <v>41755</v>
      </c>
      <c r="G95" s="60" t="s">
        <v>382</v>
      </c>
      <c r="H95" s="58" t="s">
        <v>763</v>
      </c>
      <c r="I95" s="66">
        <v>0.56874999999999998</v>
      </c>
      <c r="J95" s="67">
        <v>2</v>
      </c>
      <c r="K95" s="56" t="s">
        <v>96</v>
      </c>
      <c r="L95" s="67">
        <v>6</v>
      </c>
      <c r="M95" s="67">
        <v>0</v>
      </c>
      <c r="N95" s="67">
        <v>3</v>
      </c>
      <c r="O95" s="58" t="s">
        <v>63</v>
      </c>
      <c r="P95" s="80" t="s">
        <v>383</v>
      </c>
      <c r="Q95" s="62">
        <v>50</v>
      </c>
      <c r="R95" s="80">
        <v>1</v>
      </c>
      <c r="S95" s="56" t="s">
        <v>135</v>
      </c>
      <c r="T95" s="56" t="s">
        <v>103</v>
      </c>
      <c r="U95" s="56" t="s">
        <v>85</v>
      </c>
      <c r="V95" s="62">
        <v>302</v>
      </c>
      <c r="W95" s="62">
        <v>425</v>
      </c>
      <c r="X95" s="62" t="s">
        <v>145</v>
      </c>
      <c r="Y95" s="56" t="s">
        <v>121</v>
      </c>
      <c r="AA95" s="56" t="s">
        <v>1327</v>
      </c>
      <c r="AD95" s="62">
        <f>LOOKUP($D95,'Design Component Spatial Info'!$C$231:$C$575,'Design Component Spatial Info'!E$231:E$575)</f>
        <v>11</v>
      </c>
      <c r="AE95" s="62">
        <f>LOOKUP($D95,'Design Component Spatial Info'!$C$231:$C$575,'Design Component Spatial Info'!M$231:M$575)</f>
        <v>341687.31310000003</v>
      </c>
      <c r="AF95" s="62">
        <f>LOOKUP($D95,'Design Component Spatial Info'!$C$231:$C$575,'Design Component Spatial Info'!N$231:N$575)</f>
        <v>5435824.3700000001</v>
      </c>
      <c r="AG95" s="67">
        <f t="shared" ref="AG95" si="35">IF(V95="",0,SIN(RADIANS(VALUE(V95)))*VALUE(W95)+AE95)</f>
        <v>341326.89265913353</v>
      </c>
      <c r="AH95" s="67">
        <f t="shared" ref="AH95" si="36">IF(V95="",0,COS(RADIANS(VALUE(V95)))*VALUE(W95)+AF95)</f>
        <v>5436049.5856872993</v>
      </c>
      <c r="AI95" s="62">
        <f>LOOKUP($D95,'Design Component Spatial Info'!$C$231:$C$575,'Design Component Spatial Info'!O$231:O$575)</f>
        <v>1499268</v>
      </c>
      <c r="AJ95" s="62">
        <f>LOOKUP($D95,'Design Component Spatial Info'!$C$231:$C$575,'Design Component Spatial Info'!P$231:P$575)</f>
        <v>472850</v>
      </c>
      <c r="AK95">
        <v>1498881.845</v>
      </c>
      <c r="AL95">
        <v>473028.20299999998</v>
      </c>
      <c r="AM95" s="28">
        <v>0.25367800000000001</v>
      </c>
      <c r="AN95" s="97" t="str">
        <f t="shared" si="30"/>
        <v>M</v>
      </c>
    </row>
    <row r="96" spans="1:40" x14ac:dyDescent="0.2">
      <c r="A96" s="60" t="s">
        <v>765</v>
      </c>
      <c r="B96" s="60" t="s">
        <v>371</v>
      </c>
      <c r="C96" s="60" t="s">
        <v>31</v>
      </c>
      <c r="D96" s="58" t="s">
        <v>444</v>
      </c>
      <c r="E96" s="98" t="str">
        <f t="shared" si="24"/>
        <v>026-1</v>
      </c>
      <c r="F96" s="65">
        <v>41755</v>
      </c>
      <c r="G96" s="60" t="s">
        <v>382</v>
      </c>
      <c r="H96" s="58" t="s">
        <v>763</v>
      </c>
      <c r="I96" s="66">
        <v>0.55486111111111114</v>
      </c>
      <c r="J96" s="67">
        <v>1</v>
      </c>
      <c r="K96" s="56" t="s">
        <v>96</v>
      </c>
      <c r="L96" s="67">
        <v>4</v>
      </c>
      <c r="M96" s="67">
        <v>1</v>
      </c>
      <c r="N96" s="67">
        <v>4</v>
      </c>
      <c r="O96" s="58" t="s">
        <v>63</v>
      </c>
      <c r="P96" s="80" t="s">
        <v>141</v>
      </c>
      <c r="Q96" s="62"/>
      <c r="R96" s="62">
        <v>0</v>
      </c>
      <c r="S96" s="56"/>
      <c r="T96" s="56"/>
      <c r="V96" s="62"/>
      <c r="W96" s="62"/>
      <c r="AD96" s="62">
        <f>LOOKUP($D96,'Design Component Spatial Info'!$C$231:$C$575,'Design Component Spatial Info'!E$231:E$575)</f>
        <v>11</v>
      </c>
      <c r="AE96" s="62">
        <f>LOOKUP($D96,'Design Component Spatial Info'!$C$231:$C$575,'Design Component Spatial Info'!M$231:M$575)</f>
        <v>341787.0564</v>
      </c>
      <c r="AF96" s="62">
        <f>LOOKUP($D96,'Design Component Spatial Info'!$C$231:$C$575,'Design Component Spatial Info'!N$231:N$575)</f>
        <v>5436619.0060000001</v>
      </c>
      <c r="AG96" s="67">
        <f t="shared" si="25"/>
        <v>0</v>
      </c>
      <c r="AH96" s="67">
        <f t="shared" si="26"/>
        <v>0</v>
      </c>
      <c r="AI96" s="62">
        <f>LOOKUP($D96,'Design Component Spatial Info'!$C$231:$C$575,'Design Component Spatial Info'!O$231:O$575)</f>
        <v>1499268</v>
      </c>
      <c r="AJ96" s="62">
        <f>LOOKUP($D96,'Design Component Spatial Info'!$C$231:$C$575,'Design Component Spatial Info'!P$231:P$575)</f>
        <v>473650</v>
      </c>
      <c r="AM96" s="28">
        <v>0.12784200000000001</v>
      </c>
      <c r="AN96" s="97" t="str">
        <f t="shared" si="30"/>
        <v>L</v>
      </c>
    </row>
    <row r="97" spans="1:40" x14ac:dyDescent="0.2">
      <c r="A97" s="60" t="s">
        <v>765</v>
      </c>
      <c r="B97" s="60" t="s">
        <v>371</v>
      </c>
      <c r="C97" s="60" t="s">
        <v>31</v>
      </c>
      <c r="D97" s="58" t="s">
        <v>437</v>
      </c>
      <c r="E97" s="98" t="str">
        <f t="shared" si="24"/>
        <v>027-1</v>
      </c>
      <c r="F97" s="65">
        <v>41755</v>
      </c>
      <c r="G97" s="60" t="s">
        <v>926</v>
      </c>
      <c r="H97" s="58" t="s">
        <v>763</v>
      </c>
      <c r="I97" s="66">
        <v>0.58472222222222225</v>
      </c>
      <c r="J97" s="67">
        <v>1</v>
      </c>
      <c r="K97" s="56" t="s">
        <v>96</v>
      </c>
      <c r="L97" s="67">
        <v>5</v>
      </c>
      <c r="M97" s="67">
        <v>1</v>
      </c>
      <c r="N97" s="67">
        <v>3</v>
      </c>
      <c r="O97" s="58" t="s">
        <v>63</v>
      </c>
      <c r="P97" s="80" t="s">
        <v>141</v>
      </c>
      <c r="Q97" s="62"/>
      <c r="R97" s="62">
        <v>0</v>
      </c>
      <c r="S97" s="56"/>
      <c r="T97" s="56"/>
      <c r="V97" s="62"/>
      <c r="W97" s="62"/>
      <c r="AD97" s="62">
        <f>LOOKUP($D97,'Design Component Spatial Info'!$C$231:$C$575,'Design Component Spatial Info'!E$231:E$575)</f>
        <v>11</v>
      </c>
      <c r="AE97" s="62">
        <f>LOOKUP($D97,'Design Component Spatial Info'!$C$231:$C$575,'Design Component Spatial Info'!M$231:M$575)</f>
        <v>339309.1593</v>
      </c>
      <c r="AF97" s="62">
        <f>LOOKUP($D97,'Design Component Spatial Info'!$C$231:$C$575,'Design Component Spatial Info'!N$231:N$575)</f>
        <v>5436123.9528000001</v>
      </c>
      <c r="AG97" s="67">
        <f t="shared" si="25"/>
        <v>0</v>
      </c>
      <c r="AH97" s="67">
        <f t="shared" si="26"/>
        <v>0</v>
      </c>
      <c r="AI97" s="62">
        <f>LOOKUP($D97,'Design Component Spatial Info'!$C$231:$C$575,'Design Component Spatial Info'!O$231:O$575)</f>
        <v>1496868</v>
      </c>
      <c r="AJ97" s="62">
        <f>LOOKUP($D97,'Design Component Spatial Info'!$C$231:$C$575,'Design Component Spatial Info'!P$231:P$575)</f>
        <v>472850</v>
      </c>
      <c r="AM97" s="28">
        <v>0.11636100000000001</v>
      </c>
      <c r="AN97" s="97" t="str">
        <f t="shared" si="30"/>
        <v>L</v>
      </c>
    </row>
    <row r="98" spans="1:40" x14ac:dyDescent="0.2">
      <c r="A98" s="60" t="s">
        <v>765</v>
      </c>
      <c r="B98" s="60" t="s">
        <v>371</v>
      </c>
      <c r="C98" s="60" t="s">
        <v>31</v>
      </c>
      <c r="D98" s="58" t="s">
        <v>438</v>
      </c>
      <c r="E98" s="98" t="str">
        <f t="shared" si="24"/>
        <v>027-1</v>
      </c>
      <c r="F98" s="65">
        <v>41755</v>
      </c>
      <c r="G98" s="60" t="s">
        <v>926</v>
      </c>
      <c r="H98" s="58" t="s">
        <v>763</v>
      </c>
      <c r="I98" s="66">
        <v>0.61458333333333337</v>
      </c>
      <c r="J98" s="67">
        <v>1</v>
      </c>
      <c r="K98" s="56" t="s">
        <v>96</v>
      </c>
      <c r="L98" s="67">
        <v>5</v>
      </c>
      <c r="M98" s="67">
        <v>3</v>
      </c>
      <c r="N98" s="67">
        <v>4</v>
      </c>
      <c r="O98" s="58" t="s">
        <v>63</v>
      </c>
      <c r="P98" s="80" t="s">
        <v>141</v>
      </c>
      <c r="Q98" s="62"/>
      <c r="R98" s="62">
        <v>0</v>
      </c>
      <c r="S98" s="56"/>
      <c r="T98" s="56"/>
      <c r="V98" s="62"/>
      <c r="W98" s="62"/>
      <c r="AD98" s="62">
        <f>LOOKUP($D98,'Design Component Spatial Info'!$C$231:$C$575,'Design Component Spatial Info'!E$231:E$575)</f>
        <v>11</v>
      </c>
      <c r="AE98" s="62">
        <f>LOOKUP($D98,'Design Component Spatial Info'!$C$231:$C$575,'Design Component Spatial Info'!M$231:M$575)</f>
        <v>339408.8811</v>
      </c>
      <c r="AF98" s="62">
        <f>LOOKUP($D98,'Design Component Spatial Info'!$C$231:$C$575,'Design Component Spatial Info'!N$231:N$575)</f>
        <v>5436918.5970000001</v>
      </c>
      <c r="AG98" s="67">
        <f t="shared" si="25"/>
        <v>0</v>
      </c>
      <c r="AH98" s="67">
        <f t="shared" si="26"/>
        <v>0</v>
      </c>
      <c r="AI98" s="62">
        <f>LOOKUP($D98,'Design Component Spatial Info'!$C$231:$C$575,'Design Component Spatial Info'!O$231:O$575)</f>
        <v>1496868</v>
      </c>
      <c r="AJ98" s="62">
        <f>LOOKUP($D98,'Design Component Spatial Info'!$C$231:$C$575,'Design Component Spatial Info'!P$231:P$575)</f>
        <v>473650</v>
      </c>
      <c r="AM98" s="28">
        <v>0.29160799999999998</v>
      </c>
      <c r="AN98" s="97" t="str">
        <f t="shared" si="30"/>
        <v>M</v>
      </c>
    </row>
    <row r="99" spans="1:40" x14ac:dyDescent="0.2">
      <c r="A99" s="60" t="s">
        <v>765</v>
      </c>
      <c r="B99" s="60" t="s">
        <v>371</v>
      </c>
      <c r="C99" s="60" t="s">
        <v>31</v>
      </c>
      <c r="D99" s="58" t="s">
        <v>439</v>
      </c>
      <c r="E99" s="98" t="str">
        <f t="shared" si="24"/>
        <v>027-1</v>
      </c>
      <c r="F99" s="65">
        <v>41755</v>
      </c>
      <c r="G99" s="60" t="s">
        <v>926</v>
      </c>
      <c r="H99" s="58" t="s">
        <v>763</v>
      </c>
      <c r="I99" s="66">
        <v>0.55555555555555558</v>
      </c>
      <c r="J99" s="67">
        <v>1</v>
      </c>
      <c r="K99" s="56" t="s">
        <v>96</v>
      </c>
      <c r="L99" s="67">
        <v>5</v>
      </c>
      <c r="M99" s="67">
        <v>1</v>
      </c>
      <c r="N99" s="67">
        <v>4</v>
      </c>
      <c r="O99" s="58" t="s">
        <v>63</v>
      </c>
      <c r="P99" s="80" t="s">
        <v>383</v>
      </c>
      <c r="Q99" s="62">
        <v>90</v>
      </c>
      <c r="R99" s="80">
        <v>1</v>
      </c>
      <c r="S99" s="56" t="s">
        <v>135</v>
      </c>
      <c r="T99" s="56" t="s">
        <v>144</v>
      </c>
      <c r="U99" s="56" t="s">
        <v>87</v>
      </c>
      <c r="V99" s="62">
        <v>92</v>
      </c>
      <c r="W99" s="62">
        <v>50</v>
      </c>
      <c r="X99" s="62" t="s">
        <v>145</v>
      </c>
      <c r="Y99" s="56" t="s">
        <v>121</v>
      </c>
      <c r="AA99" s="56" t="s">
        <v>1328</v>
      </c>
      <c r="AD99" s="62">
        <f>LOOKUP($D99,'Design Component Spatial Info'!$C$231:$C$575,'Design Component Spatial Info'!E$231:E$575)</f>
        <v>11</v>
      </c>
      <c r="AE99" s="62">
        <f>LOOKUP($D99,'Design Component Spatial Info'!$C$231:$C$575,'Design Component Spatial Info'!M$231:M$575)</f>
        <v>340101.88140000001</v>
      </c>
      <c r="AF99" s="62">
        <f>LOOKUP($D99,'Design Component Spatial Info'!$C$231:$C$575,'Design Component Spatial Info'!N$231:N$575)</f>
        <v>5436024.0997000001</v>
      </c>
      <c r="AG99" s="67">
        <f t="shared" si="25"/>
        <v>340151.85094135097</v>
      </c>
      <c r="AH99" s="67">
        <f t="shared" si="26"/>
        <v>5436022.3547251653</v>
      </c>
      <c r="AI99" s="62">
        <f>LOOKUP($D99,'Design Component Spatial Info'!$C$231:$C$575,'Design Component Spatial Info'!O$231:O$575)</f>
        <v>1497668</v>
      </c>
      <c r="AJ99" s="62">
        <f>LOOKUP($D99,'Design Component Spatial Info'!$C$231:$C$575,'Design Component Spatial Info'!P$231:P$575)</f>
        <v>472850</v>
      </c>
      <c r="AK99">
        <v>1497717.861</v>
      </c>
      <c r="AL99">
        <v>472854.51</v>
      </c>
      <c r="AM99" s="28">
        <v>0.19506299999999999</v>
      </c>
      <c r="AN99" s="97" t="str">
        <f t="shared" si="30"/>
        <v>M</v>
      </c>
    </row>
    <row r="100" spans="1:40" x14ac:dyDescent="0.2">
      <c r="A100" s="60" t="s">
        <v>765</v>
      </c>
      <c r="B100" s="60" t="s">
        <v>371</v>
      </c>
      <c r="C100" s="60" t="s">
        <v>31</v>
      </c>
      <c r="D100" s="58" t="s">
        <v>440</v>
      </c>
      <c r="E100" s="98" t="str">
        <f t="shared" si="24"/>
        <v>027-1</v>
      </c>
      <c r="F100" s="65">
        <v>41755</v>
      </c>
      <c r="G100" s="60" t="s">
        <v>382</v>
      </c>
      <c r="H100" s="58" t="s">
        <v>763</v>
      </c>
      <c r="I100" s="57">
        <v>0.61388888888888882</v>
      </c>
      <c r="J100" s="69">
        <v>1</v>
      </c>
      <c r="K100" s="56" t="s">
        <v>96</v>
      </c>
      <c r="L100" s="69">
        <v>4</v>
      </c>
      <c r="M100" s="89">
        <v>3</v>
      </c>
      <c r="N100" s="69">
        <v>4</v>
      </c>
      <c r="O100" s="58" t="s">
        <v>63</v>
      </c>
      <c r="P100" s="80" t="s">
        <v>141</v>
      </c>
      <c r="Q100" s="69"/>
      <c r="R100" s="62">
        <v>0</v>
      </c>
      <c r="S100" s="70"/>
      <c r="T100" s="70"/>
      <c r="U100" s="70"/>
      <c r="V100" s="69"/>
      <c r="W100" s="69"/>
      <c r="AC100" s="70"/>
      <c r="AD100" s="62">
        <f>LOOKUP($D100,'Design Component Spatial Info'!$C$231:$C$575,'Design Component Spatial Info'!E$231:E$575)</f>
        <v>11</v>
      </c>
      <c r="AE100" s="62">
        <f>LOOKUP($D100,'Design Component Spatial Info'!$C$231:$C$575,'Design Component Spatial Info'!M$231:M$575)</f>
        <v>340201.61040000001</v>
      </c>
      <c r="AF100" s="62">
        <f>LOOKUP($D100,'Design Component Spatial Info'!$C$231:$C$575,'Design Component Spatial Info'!N$231:N$575)</f>
        <v>5436818.7412</v>
      </c>
      <c r="AG100" s="67">
        <f t="shared" si="25"/>
        <v>0</v>
      </c>
      <c r="AH100" s="67">
        <f t="shared" si="26"/>
        <v>0</v>
      </c>
      <c r="AI100" s="62">
        <f>LOOKUP($D100,'Design Component Spatial Info'!$C$231:$C$575,'Design Component Spatial Info'!O$231:O$575)</f>
        <v>1497668</v>
      </c>
      <c r="AJ100" s="62">
        <f>LOOKUP($D100,'Design Component Spatial Info'!$C$231:$C$575,'Design Component Spatial Info'!P$231:P$575)</f>
        <v>473650</v>
      </c>
      <c r="AM100" s="28">
        <v>0.10919600000000002</v>
      </c>
      <c r="AN100" s="97" t="str">
        <f t="shared" si="30"/>
        <v>L</v>
      </c>
    </row>
    <row r="101" spans="1:40" x14ac:dyDescent="0.2">
      <c r="A101" s="60" t="s">
        <v>765</v>
      </c>
      <c r="B101" s="60" t="s">
        <v>371</v>
      </c>
      <c r="C101" s="60" t="s">
        <v>31</v>
      </c>
      <c r="D101" s="58" t="s">
        <v>433</v>
      </c>
      <c r="E101" s="98" t="str">
        <f t="shared" si="24"/>
        <v>028-1</v>
      </c>
      <c r="F101" s="65">
        <v>41755</v>
      </c>
      <c r="G101" s="60" t="s">
        <v>382</v>
      </c>
      <c r="H101" s="58" t="s">
        <v>763</v>
      </c>
      <c r="I101" s="57">
        <v>0.27291666666666664</v>
      </c>
      <c r="J101" s="69">
        <v>1</v>
      </c>
      <c r="K101" s="56" t="s">
        <v>96</v>
      </c>
      <c r="L101" s="69">
        <v>0</v>
      </c>
      <c r="M101" s="89">
        <v>0</v>
      </c>
      <c r="N101" s="69">
        <v>3</v>
      </c>
      <c r="O101" s="58" t="s">
        <v>63</v>
      </c>
      <c r="P101" s="80" t="s">
        <v>383</v>
      </c>
      <c r="Q101" s="69">
        <v>149</v>
      </c>
      <c r="R101" s="70">
        <v>1</v>
      </c>
      <c r="S101" s="70" t="s">
        <v>135</v>
      </c>
      <c r="T101" s="70" t="s">
        <v>39</v>
      </c>
      <c r="U101" s="70" t="s">
        <v>87</v>
      </c>
      <c r="V101" s="69">
        <v>104</v>
      </c>
      <c r="W101" s="69">
        <v>100</v>
      </c>
      <c r="X101" s="62" t="s">
        <v>145</v>
      </c>
      <c r="Y101" s="56" t="s">
        <v>121</v>
      </c>
      <c r="AA101" s="56" t="s">
        <v>1329</v>
      </c>
      <c r="AC101" s="70"/>
      <c r="AD101" s="62">
        <f>LOOKUP($D101,'Design Component Spatial Info'!$C$231:$C$575,'Design Component Spatial Info'!E$231:E$575)</f>
        <v>11</v>
      </c>
      <c r="AE101" s="62">
        <f>LOOKUP($D101,'Design Component Spatial Info'!$C$231:$C$575,'Design Component Spatial Info'!M$231:M$575)</f>
        <v>334552.7378</v>
      </c>
      <c r="AF101" s="62">
        <f>LOOKUP($D101,'Design Component Spatial Info'!$C$231:$C$575,'Design Component Spatial Info'!N$231:N$575)</f>
        <v>5436722.9067000002</v>
      </c>
      <c r="AG101" s="67">
        <f t="shared" si="25"/>
        <v>334649.76737262763</v>
      </c>
      <c r="AH101" s="67">
        <f t="shared" si="26"/>
        <v>5436698.7145104399</v>
      </c>
      <c r="AI101" s="62">
        <f>LOOKUP($D101,'Design Component Spatial Info'!$C$231:$C$575,'Design Component Spatial Info'!O$231:O$575)</f>
        <v>1492068</v>
      </c>
      <c r="AJ101" s="62">
        <f>LOOKUP($D101,'Design Component Spatial Info'!$C$231:$C$575,'Design Component Spatial Info'!P$231:P$575)</f>
        <v>472850</v>
      </c>
      <c r="AK101">
        <v>1492167.409</v>
      </c>
      <c r="AL101">
        <v>472838.13099999999</v>
      </c>
      <c r="AM101" s="28">
        <v>0.15798299999999998</v>
      </c>
      <c r="AN101" s="97" t="str">
        <f t="shared" si="30"/>
        <v>L</v>
      </c>
    </row>
    <row r="102" spans="1:40" x14ac:dyDescent="0.2">
      <c r="A102" s="60" t="s">
        <v>765</v>
      </c>
      <c r="B102" s="60" t="s">
        <v>371</v>
      </c>
      <c r="C102" s="60" t="s">
        <v>31</v>
      </c>
      <c r="D102" s="58" t="s">
        <v>434</v>
      </c>
      <c r="E102" s="98" t="str">
        <f t="shared" si="24"/>
        <v>028-1</v>
      </c>
      <c r="F102" s="65">
        <v>41755</v>
      </c>
      <c r="G102" s="60" t="s">
        <v>382</v>
      </c>
      <c r="H102" s="58" t="s">
        <v>763</v>
      </c>
      <c r="I102" s="57">
        <v>0.28541666666666665</v>
      </c>
      <c r="J102" s="69">
        <v>1</v>
      </c>
      <c r="K102" s="56" t="s">
        <v>96</v>
      </c>
      <c r="L102" s="69">
        <v>0</v>
      </c>
      <c r="M102" s="89">
        <v>1</v>
      </c>
      <c r="N102" s="69">
        <v>3</v>
      </c>
      <c r="O102" s="58" t="s">
        <v>63</v>
      </c>
      <c r="P102" s="80" t="s">
        <v>141</v>
      </c>
      <c r="Q102" s="69"/>
      <c r="R102" s="62">
        <v>0</v>
      </c>
      <c r="S102" s="70"/>
      <c r="T102" s="70"/>
      <c r="U102" s="70"/>
      <c r="V102" s="69"/>
      <c r="W102" s="69"/>
      <c r="AC102" s="70"/>
      <c r="AD102" s="62">
        <f>LOOKUP($D102,'Design Component Spatial Info'!$C$231:$C$575,'Design Component Spatial Info'!E$231:E$575)</f>
        <v>11</v>
      </c>
      <c r="AE102" s="62">
        <f>LOOKUP($D102,'Design Component Spatial Info'!$C$231:$C$575,'Design Component Spatial Info'!M$231:M$575)</f>
        <v>334652.4167</v>
      </c>
      <c r="AF102" s="62">
        <f>LOOKUP($D102,'Design Component Spatial Info'!$C$231:$C$575,'Design Component Spatial Info'!N$231:N$575)</f>
        <v>5437517.5674000001</v>
      </c>
      <c r="AG102" s="67">
        <f t="shared" si="25"/>
        <v>0</v>
      </c>
      <c r="AH102" s="67">
        <f t="shared" si="26"/>
        <v>0</v>
      </c>
      <c r="AI102" s="62">
        <f>LOOKUP($D102,'Design Component Spatial Info'!$C$231:$C$575,'Design Component Spatial Info'!O$231:O$575)</f>
        <v>1492068</v>
      </c>
      <c r="AJ102" s="62">
        <f>LOOKUP($D102,'Design Component Spatial Info'!$C$231:$C$575,'Design Component Spatial Info'!P$231:P$575)</f>
        <v>473650</v>
      </c>
      <c r="AM102" s="28">
        <v>0.16142499999999999</v>
      </c>
      <c r="AN102" s="97" t="str">
        <f t="shared" si="30"/>
        <v>M</v>
      </c>
    </row>
    <row r="103" spans="1:40" x14ac:dyDescent="0.2">
      <c r="A103" s="60" t="s">
        <v>765</v>
      </c>
      <c r="B103" s="60" t="s">
        <v>371</v>
      </c>
      <c r="C103" s="60" t="s">
        <v>31</v>
      </c>
      <c r="D103" s="58" t="s">
        <v>435</v>
      </c>
      <c r="E103" s="98" t="str">
        <f t="shared" si="24"/>
        <v>028-1</v>
      </c>
      <c r="F103" s="65">
        <v>41755</v>
      </c>
      <c r="G103" s="60" t="s">
        <v>926</v>
      </c>
      <c r="H103" s="58" t="s">
        <v>763</v>
      </c>
      <c r="I103" s="57">
        <v>0.28125</v>
      </c>
      <c r="J103" s="69">
        <v>1</v>
      </c>
      <c r="K103" s="56" t="s">
        <v>96</v>
      </c>
      <c r="L103" s="69">
        <v>0</v>
      </c>
      <c r="M103" s="69">
        <v>0</v>
      </c>
      <c r="N103" s="69">
        <v>4</v>
      </c>
      <c r="O103" s="58" t="s">
        <v>63</v>
      </c>
      <c r="P103" s="80" t="s">
        <v>141</v>
      </c>
      <c r="Q103" s="69"/>
      <c r="R103" s="62">
        <v>0</v>
      </c>
      <c r="S103" s="70"/>
      <c r="T103" s="70"/>
      <c r="U103" s="70"/>
      <c r="V103" s="69"/>
      <c r="W103" s="69"/>
      <c r="AC103" s="70"/>
      <c r="AD103" s="62">
        <f>LOOKUP($D103,'Design Component Spatial Info'!$C$231:$C$575,'Design Component Spatial Info'!E$231:E$575)</f>
        <v>11</v>
      </c>
      <c r="AE103" s="62">
        <f>LOOKUP($D103,'Design Component Spatial Info'!$C$231:$C$575,'Design Component Spatial Info'!M$231:M$575)</f>
        <v>335345.48540000001</v>
      </c>
      <c r="AF103" s="62">
        <f>LOOKUP($D103,'Design Component Spatial Info'!$C$231:$C$575,'Design Component Spatial Info'!N$231:N$575)</f>
        <v>5436623.1005999995</v>
      </c>
      <c r="AG103" s="67">
        <f t="shared" si="25"/>
        <v>0</v>
      </c>
      <c r="AH103" s="67">
        <f t="shared" si="26"/>
        <v>0</v>
      </c>
      <c r="AI103" s="62">
        <f>LOOKUP($D103,'Design Component Spatial Info'!$C$231:$C$575,'Design Component Spatial Info'!O$231:O$575)</f>
        <v>1492868</v>
      </c>
      <c r="AJ103" s="62">
        <f>LOOKUP($D103,'Design Component Spatial Info'!$C$231:$C$575,'Design Component Spatial Info'!P$231:P$575)</f>
        <v>472850</v>
      </c>
      <c r="AM103" s="28">
        <v>0.22112799999999999</v>
      </c>
      <c r="AN103" s="97" t="str">
        <f t="shared" si="30"/>
        <v>M</v>
      </c>
    </row>
    <row r="104" spans="1:40" x14ac:dyDescent="0.2">
      <c r="A104" s="60" t="s">
        <v>765</v>
      </c>
      <c r="B104" s="60" t="s">
        <v>371</v>
      </c>
      <c r="C104" s="60" t="s">
        <v>31</v>
      </c>
      <c r="D104" s="58" t="s">
        <v>436</v>
      </c>
      <c r="E104" s="98" t="str">
        <f t="shared" si="24"/>
        <v>028-1</v>
      </c>
      <c r="F104" s="65">
        <v>41755</v>
      </c>
      <c r="G104" s="60" t="s">
        <v>926</v>
      </c>
      <c r="H104" s="58" t="s">
        <v>763</v>
      </c>
      <c r="I104" s="57">
        <v>0.29930555555555555</v>
      </c>
      <c r="J104" s="69">
        <v>1</v>
      </c>
      <c r="K104" s="56" t="s">
        <v>96</v>
      </c>
      <c r="L104" s="69">
        <v>0</v>
      </c>
      <c r="M104" s="89">
        <v>2</v>
      </c>
      <c r="N104" s="69">
        <v>4</v>
      </c>
      <c r="O104" s="58" t="s">
        <v>63</v>
      </c>
      <c r="P104" s="80" t="s">
        <v>141</v>
      </c>
      <c r="Q104" s="69"/>
      <c r="R104" s="62">
        <v>0</v>
      </c>
      <c r="S104" s="70"/>
      <c r="T104" s="70"/>
      <c r="U104" s="70"/>
      <c r="V104" s="69"/>
      <c r="W104" s="69"/>
      <c r="AC104" s="70"/>
      <c r="AD104" s="62">
        <f>LOOKUP($D104,'Design Component Spatial Info'!$C$231:$C$575,'Design Component Spatial Info'!E$231:E$575)</f>
        <v>11</v>
      </c>
      <c r="AE104" s="62">
        <f>LOOKUP($D104,'Design Component Spatial Info'!$C$231:$C$575,'Design Component Spatial Info'!M$231:M$575)</f>
        <v>335445.17139999999</v>
      </c>
      <c r="AF104" s="62">
        <f>LOOKUP($D104,'Design Component Spatial Info'!$C$231:$C$575,'Design Component Spatial Info'!N$231:N$575)</f>
        <v>5437417.7586000003</v>
      </c>
      <c r="AG104" s="67">
        <f t="shared" si="25"/>
        <v>0</v>
      </c>
      <c r="AH104" s="67">
        <f t="shared" si="26"/>
        <v>0</v>
      </c>
      <c r="AI104" s="62">
        <f>LOOKUP($D104,'Design Component Spatial Info'!$C$231:$C$575,'Design Component Spatial Info'!O$231:O$575)</f>
        <v>1492868</v>
      </c>
      <c r="AJ104" s="62">
        <f>LOOKUP($D104,'Design Component Spatial Info'!$C$231:$C$575,'Design Component Spatial Info'!P$231:P$575)</f>
        <v>473650</v>
      </c>
      <c r="AM104" s="28">
        <v>8.4288000000000002E-2</v>
      </c>
      <c r="AN104" s="97" t="str">
        <f t="shared" si="30"/>
        <v>L</v>
      </c>
    </row>
    <row r="105" spans="1:40" x14ac:dyDescent="0.2">
      <c r="A105" s="60" t="s">
        <v>765</v>
      </c>
      <c r="B105" s="60" t="s">
        <v>381</v>
      </c>
      <c r="C105" s="60" t="s">
        <v>31</v>
      </c>
      <c r="D105" s="58" t="s">
        <v>418</v>
      </c>
      <c r="E105" s="98" t="str">
        <f t="shared" si="24"/>
        <v>031-1</v>
      </c>
      <c r="F105" s="65">
        <v>41750</v>
      </c>
      <c r="G105" s="60" t="s">
        <v>926</v>
      </c>
      <c r="H105" s="58" t="s">
        <v>763</v>
      </c>
      <c r="I105" s="57">
        <v>0.57291666666666663</v>
      </c>
      <c r="J105" s="69">
        <v>1</v>
      </c>
      <c r="K105" s="56" t="s">
        <v>96</v>
      </c>
      <c r="L105" s="69">
        <v>14</v>
      </c>
      <c r="M105" s="89">
        <v>3</v>
      </c>
      <c r="N105" s="69">
        <v>3</v>
      </c>
      <c r="O105" s="70" t="s">
        <v>63</v>
      </c>
      <c r="P105" s="70" t="s">
        <v>141</v>
      </c>
      <c r="Q105" s="69"/>
      <c r="R105" s="70">
        <v>0</v>
      </c>
      <c r="S105" s="70"/>
      <c r="T105" s="70"/>
      <c r="U105" s="70"/>
      <c r="V105" s="69"/>
      <c r="W105" s="69"/>
      <c r="AC105" s="70"/>
      <c r="AD105" s="62">
        <f>LOOKUP($D105,'Design Component Spatial Info'!$C$231:$C$575,'Design Component Spatial Info'!E$231:E$575)</f>
        <v>11</v>
      </c>
      <c r="AE105" s="62">
        <f>LOOKUP($D105,'Design Component Spatial Info'!$C$231:$C$575,'Design Component Spatial Info'!M$231:M$575)</f>
        <v>329397.65710000001</v>
      </c>
      <c r="AF105" s="62">
        <f>LOOKUP($D105,'Design Component Spatial Info'!$C$231:$C$575,'Design Component Spatial Info'!N$231:N$575)</f>
        <v>5434142.7807999998</v>
      </c>
      <c r="AG105" s="67">
        <f t="shared" si="25"/>
        <v>0</v>
      </c>
      <c r="AH105" s="67">
        <f t="shared" si="26"/>
        <v>0</v>
      </c>
      <c r="AI105" s="62">
        <f>LOOKUP($D105,'Design Component Spatial Info'!$C$231:$C$575,'Design Component Spatial Info'!O$231:O$575)</f>
        <v>1487268</v>
      </c>
      <c r="AJ105" s="62">
        <f>LOOKUP($D105,'Design Component Spatial Info'!$C$231:$C$575,'Design Component Spatial Info'!P$231:P$575)</f>
        <v>469650</v>
      </c>
      <c r="AM105" s="28">
        <v>0.03</v>
      </c>
      <c r="AN105" s="97" t="str">
        <f t="shared" si="30"/>
        <v>VL</v>
      </c>
    </row>
    <row r="106" spans="1:40" x14ac:dyDescent="0.2">
      <c r="A106" s="60" t="s">
        <v>765</v>
      </c>
      <c r="B106" s="60" t="s">
        <v>381</v>
      </c>
      <c r="C106" s="60" t="s">
        <v>31</v>
      </c>
      <c r="D106" s="58" t="s">
        <v>419</v>
      </c>
      <c r="E106" s="98" t="str">
        <f t="shared" si="24"/>
        <v>031-1</v>
      </c>
      <c r="F106" s="65">
        <v>41750</v>
      </c>
      <c r="G106" s="60" t="s">
        <v>926</v>
      </c>
      <c r="H106" s="58" t="s">
        <v>763</v>
      </c>
      <c r="I106" s="57">
        <v>0.5493055555555556</v>
      </c>
      <c r="J106" s="69">
        <v>1</v>
      </c>
      <c r="K106" s="56" t="s">
        <v>96</v>
      </c>
      <c r="L106" s="69">
        <v>14</v>
      </c>
      <c r="M106" s="89">
        <v>3</v>
      </c>
      <c r="N106" s="69">
        <v>3</v>
      </c>
      <c r="O106" s="70" t="s">
        <v>63</v>
      </c>
      <c r="P106" s="70" t="s">
        <v>141</v>
      </c>
      <c r="Q106" s="69"/>
      <c r="R106" s="70">
        <v>0</v>
      </c>
      <c r="S106" s="70"/>
      <c r="T106" s="70"/>
      <c r="U106" s="70"/>
      <c r="V106" s="69"/>
      <c r="W106" s="69"/>
      <c r="AC106" s="70"/>
      <c r="AD106" s="62">
        <f>LOOKUP($D106,'Design Component Spatial Info'!$C$231:$C$575,'Design Component Spatial Info'!E$231:E$575)</f>
        <v>11</v>
      </c>
      <c r="AE106" s="62">
        <f>LOOKUP($D106,'Design Component Spatial Info'!$C$231:$C$575,'Design Component Spatial Info'!M$231:M$575)</f>
        <v>329497.27769999998</v>
      </c>
      <c r="AF106" s="62">
        <f>LOOKUP($D106,'Design Component Spatial Info'!$C$231:$C$575,'Design Component Spatial Info'!N$231:N$575)</f>
        <v>5434937.4934</v>
      </c>
      <c r="AG106" s="67">
        <f t="shared" si="25"/>
        <v>0</v>
      </c>
      <c r="AH106" s="67">
        <f t="shared" si="26"/>
        <v>0</v>
      </c>
      <c r="AI106" s="62">
        <f>LOOKUP($D106,'Design Component Spatial Info'!$C$231:$C$575,'Design Component Spatial Info'!O$231:O$575)</f>
        <v>1487268</v>
      </c>
      <c r="AJ106" s="62">
        <f>LOOKUP($D106,'Design Component Spatial Info'!$C$231:$C$575,'Design Component Spatial Info'!P$231:P$575)</f>
        <v>470450</v>
      </c>
      <c r="AM106" s="28">
        <v>9.7475000000000006E-2</v>
      </c>
      <c r="AN106" s="97" t="str">
        <f t="shared" si="30"/>
        <v>L</v>
      </c>
    </row>
    <row r="107" spans="1:40" x14ac:dyDescent="0.2">
      <c r="A107" s="60" t="s">
        <v>765</v>
      </c>
      <c r="B107" s="60" t="s">
        <v>381</v>
      </c>
      <c r="C107" s="60" t="s">
        <v>31</v>
      </c>
      <c r="D107" s="58" t="s">
        <v>420</v>
      </c>
      <c r="E107" s="98" t="str">
        <f t="shared" si="24"/>
        <v>031-1</v>
      </c>
      <c r="F107" s="65">
        <v>41750</v>
      </c>
      <c r="G107" s="60" t="s">
        <v>926</v>
      </c>
      <c r="H107" s="58" t="s">
        <v>763</v>
      </c>
      <c r="I107" s="57">
        <v>0.59027777777777779</v>
      </c>
      <c r="J107" s="69">
        <v>1</v>
      </c>
      <c r="K107" s="56" t="s">
        <v>96</v>
      </c>
      <c r="L107" s="69">
        <v>14</v>
      </c>
      <c r="M107" s="89">
        <v>3</v>
      </c>
      <c r="N107" s="69">
        <v>4</v>
      </c>
      <c r="O107" s="70" t="s">
        <v>63</v>
      </c>
      <c r="P107" s="70" t="s">
        <v>141</v>
      </c>
      <c r="Q107" s="69"/>
      <c r="R107" s="70">
        <v>0</v>
      </c>
      <c r="S107" s="70"/>
      <c r="T107" s="70"/>
      <c r="U107" s="70"/>
      <c r="V107" s="69"/>
      <c r="W107" s="69"/>
      <c r="AB107" s="70"/>
      <c r="AD107" s="62">
        <f>LOOKUP($D107,'Design Component Spatial Info'!$C$231:$C$575,'Design Component Spatial Info'!E$231:E$575)</f>
        <v>11</v>
      </c>
      <c r="AE107" s="62">
        <f>LOOKUP($D107,'Design Component Spatial Info'!$C$231:$C$575,'Design Component Spatial Info'!M$231:M$575)</f>
        <v>330190.40179999999</v>
      </c>
      <c r="AF107" s="62">
        <f>LOOKUP($D107,'Design Component Spatial Info'!$C$231:$C$575,'Design Component Spatial Info'!N$231:N$575)</f>
        <v>5434043.0332000004</v>
      </c>
      <c r="AG107" s="67">
        <f t="shared" si="25"/>
        <v>0</v>
      </c>
      <c r="AH107" s="67">
        <f t="shared" si="26"/>
        <v>0</v>
      </c>
      <c r="AI107" s="62">
        <f>LOOKUP($D107,'Design Component Spatial Info'!$C$231:$C$575,'Design Component Spatial Info'!O$231:O$575)</f>
        <v>1488068</v>
      </c>
      <c r="AJ107" s="62">
        <f>LOOKUP($D107,'Design Component Spatial Info'!$C$231:$C$575,'Design Component Spatial Info'!P$231:P$575)</f>
        <v>469650</v>
      </c>
      <c r="AM107" s="28">
        <v>3.3117000000000001E-2</v>
      </c>
      <c r="AN107" s="97" t="str">
        <f t="shared" si="30"/>
        <v>VL</v>
      </c>
    </row>
    <row r="108" spans="1:40" x14ac:dyDescent="0.2">
      <c r="A108" s="60" t="s">
        <v>765</v>
      </c>
      <c r="B108" s="60" t="s">
        <v>381</v>
      </c>
      <c r="C108" s="60" t="s">
        <v>31</v>
      </c>
      <c r="D108" s="58" t="s">
        <v>421</v>
      </c>
      <c r="E108" s="98" t="str">
        <f t="shared" si="24"/>
        <v>031-1</v>
      </c>
      <c r="F108" s="65">
        <v>41750</v>
      </c>
      <c r="G108" s="60" t="s">
        <v>926</v>
      </c>
      <c r="H108" s="58" t="s">
        <v>763</v>
      </c>
      <c r="I108" s="57">
        <v>0.60416666666666663</v>
      </c>
      <c r="J108" s="69">
        <v>1</v>
      </c>
      <c r="K108" s="56" t="s">
        <v>96</v>
      </c>
      <c r="L108" s="69">
        <v>14</v>
      </c>
      <c r="M108" s="89">
        <v>2</v>
      </c>
      <c r="N108" s="69">
        <v>4</v>
      </c>
      <c r="O108" s="70" t="s">
        <v>63</v>
      </c>
      <c r="P108" s="70" t="s">
        <v>141</v>
      </c>
      <c r="Q108" s="69"/>
      <c r="R108" s="70">
        <v>0</v>
      </c>
      <c r="S108" s="70"/>
      <c r="T108" s="70"/>
      <c r="U108" s="70"/>
      <c r="V108" s="69"/>
      <c r="W108" s="69"/>
      <c r="AB108" s="70"/>
      <c r="AD108" s="62">
        <f>LOOKUP($D108,'Design Component Spatial Info'!$C$231:$C$575,'Design Component Spatial Info'!E$231:E$575)</f>
        <v>11</v>
      </c>
      <c r="AE108" s="62">
        <f>LOOKUP($D108,'Design Component Spatial Info'!$C$231:$C$575,'Design Component Spatial Info'!M$231:M$575)</f>
        <v>330290.02960000001</v>
      </c>
      <c r="AF108" s="62">
        <f>LOOKUP($D108,'Design Component Spatial Info'!$C$231:$C$575,'Design Component Spatial Info'!N$231:N$575)</f>
        <v>5434837.7429</v>
      </c>
      <c r="AG108" s="67">
        <f t="shared" si="25"/>
        <v>0</v>
      </c>
      <c r="AH108" s="67">
        <f t="shared" si="26"/>
        <v>0</v>
      </c>
      <c r="AI108" s="62">
        <f>LOOKUP($D108,'Design Component Spatial Info'!$C$231:$C$575,'Design Component Spatial Info'!O$231:O$575)</f>
        <v>1488068</v>
      </c>
      <c r="AJ108" s="62">
        <f>LOOKUP($D108,'Design Component Spatial Info'!$C$231:$C$575,'Design Component Spatial Info'!P$231:P$575)</f>
        <v>470450</v>
      </c>
      <c r="AM108" s="28">
        <v>0.117094</v>
      </c>
      <c r="AN108" s="97" t="str">
        <f t="shared" si="30"/>
        <v>L</v>
      </c>
    </row>
    <row r="109" spans="1:40" x14ac:dyDescent="0.2">
      <c r="A109" s="60" t="s">
        <v>765</v>
      </c>
      <c r="B109" s="60" t="s">
        <v>381</v>
      </c>
      <c r="C109" s="60" t="s">
        <v>31</v>
      </c>
      <c r="D109" s="58" t="s">
        <v>422</v>
      </c>
      <c r="E109" s="98" t="str">
        <f t="shared" si="24"/>
        <v>032-1</v>
      </c>
      <c r="F109" s="65">
        <v>41750</v>
      </c>
      <c r="G109" s="60" t="s">
        <v>382</v>
      </c>
      <c r="H109" s="58" t="s">
        <v>763</v>
      </c>
      <c r="I109" s="57">
        <v>0.59166666666666667</v>
      </c>
      <c r="J109" s="69">
        <v>1</v>
      </c>
      <c r="K109" s="56" t="s">
        <v>96</v>
      </c>
      <c r="L109" s="69">
        <v>14</v>
      </c>
      <c r="M109" s="89">
        <v>2</v>
      </c>
      <c r="N109" s="69">
        <v>3</v>
      </c>
      <c r="O109" s="70" t="s">
        <v>63</v>
      </c>
      <c r="P109" s="70" t="s">
        <v>141</v>
      </c>
      <c r="Q109" s="69"/>
      <c r="R109" s="70">
        <v>0</v>
      </c>
      <c r="S109" s="70"/>
      <c r="T109" s="70"/>
      <c r="U109" s="70"/>
      <c r="V109" s="69"/>
      <c r="W109" s="69"/>
      <c r="AC109" s="70"/>
      <c r="AD109" s="62">
        <f>LOOKUP($D109,'Design Component Spatial Info'!$C$231:$C$575,'Design Component Spatial Info'!E$231:E$575)</f>
        <v>11</v>
      </c>
      <c r="AE109" s="62">
        <f>LOOKUP($D109,'Design Component Spatial Info'!$C$231:$C$575,'Design Component Spatial Info'!M$231:M$575)</f>
        <v>323354.24400000001</v>
      </c>
      <c r="AF109" s="62">
        <f>LOOKUP($D109,'Design Component Spatial Info'!$C$231:$C$575,'Design Component Spatial Info'!N$231:N$575)</f>
        <v>5437324.6619999995</v>
      </c>
      <c r="AG109" s="67">
        <f t="shared" si="25"/>
        <v>0</v>
      </c>
      <c r="AH109" s="67">
        <f t="shared" si="26"/>
        <v>0</v>
      </c>
      <c r="AI109" s="62">
        <f>LOOKUP($D109,'Design Component Spatial Info'!$C$231:$C$575,'Design Component Spatial Info'!O$231:O$575)</f>
        <v>1480868</v>
      </c>
      <c r="AJ109" s="62">
        <f>LOOKUP($D109,'Design Component Spatial Info'!$C$231:$C$575,'Design Component Spatial Info'!P$231:P$575)</f>
        <v>472050</v>
      </c>
      <c r="AM109" s="28">
        <v>0.16543600000000003</v>
      </c>
      <c r="AN109" s="97" t="str">
        <f t="shared" si="30"/>
        <v>M</v>
      </c>
    </row>
    <row r="110" spans="1:40" x14ac:dyDescent="0.2">
      <c r="A110" s="60" t="s">
        <v>765</v>
      </c>
      <c r="B110" s="60" t="s">
        <v>381</v>
      </c>
      <c r="C110" s="60" t="s">
        <v>31</v>
      </c>
      <c r="D110" s="58" t="s">
        <v>423</v>
      </c>
      <c r="E110" s="98" t="str">
        <f t="shared" si="24"/>
        <v>032-1</v>
      </c>
      <c r="F110" s="65">
        <v>41750</v>
      </c>
      <c r="G110" s="60" t="s">
        <v>382</v>
      </c>
      <c r="H110" s="58" t="s">
        <v>763</v>
      </c>
      <c r="I110" s="57">
        <v>0.5708333333333333</v>
      </c>
      <c r="J110" s="69">
        <v>1</v>
      </c>
      <c r="K110" s="56" t="s">
        <v>96</v>
      </c>
      <c r="L110" s="69">
        <v>14</v>
      </c>
      <c r="M110" s="89">
        <v>2</v>
      </c>
      <c r="N110" s="69">
        <v>3</v>
      </c>
      <c r="O110" s="70" t="s">
        <v>63</v>
      </c>
      <c r="P110" s="70" t="s">
        <v>141</v>
      </c>
      <c r="Q110" s="69"/>
      <c r="R110" s="70">
        <v>0</v>
      </c>
      <c r="S110" s="70"/>
      <c r="T110" s="70"/>
      <c r="U110" s="70"/>
      <c r="V110" s="69"/>
      <c r="W110" s="69"/>
      <c r="AC110" s="70"/>
      <c r="AD110" s="62">
        <f>LOOKUP($D110,'Design Component Spatial Info'!$C$231:$C$575,'Design Component Spatial Info'!E$231:E$575)</f>
        <v>11</v>
      </c>
      <c r="AE110" s="62">
        <f>LOOKUP($D110,'Design Component Spatial Info'!$C$231:$C$575,'Design Component Spatial Info'!M$231:M$575)</f>
        <v>324047.4669</v>
      </c>
      <c r="AF110" s="62">
        <f>LOOKUP($D110,'Design Component Spatial Info'!$C$231:$C$575,'Design Component Spatial Info'!N$231:N$575)</f>
        <v>5436430.2522999998</v>
      </c>
      <c r="AG110" s="67">
        <f t="shared" si="25"/>
        <v>0</v>
      </c>
      <c r="AH110" s="67">
        <f t="shared" si="26"/>
        <v>0</v>
      </c>
      <c r="AI110" s="62">
        <f>LOOKUP($D110,'Design Component Spatial Info'!$C$231:$C$575,'Design Component Spatial Info'!O$231:O$575)</f>
        <v>1481668</v>
      </c>
      <c r="AJ110" s="62">
        <f>LOOKUP($D110,'Design Component Spatial Info'!$C$231:$C$575,'Design Component Spatial Info'!P$231:P$575)</f>
        <v>471250</v>
      </c>
      <c r="AM110" s="28">
        <v>3.8982999999999997E-2</v>
      </c>
      <c r="AN110" s="97" t="str">
        <f t="shared" si="30"/>
        <v>VL</v>
      </c>
    </row>
    <row r="111" spans="1:40" x14ac:dyDescent="0.2">
      <c r="A111" s="60" t="s">
        <v>765</v>
      </c>
      <c r="B111" s="60" t="s">
        <v>381</v>
      </c>
      <c r="C111" s="60" t="s">
        <v>31</v>
      </c>
      <c r="D111" s="58" t="s">
        <v>424</v>
      </c>
      <c r="E111" s="98" t="str">
        <f t="shared" si="24"/>
        <v>032-1</v>
      </c>
      <c r="F111" s="65">
        <v>41750</v>
      </c>
      <c r="G111" s="60" t="s">
        <v>382</v>
      </c>
      <c r="H111" s="58" t="s">
        <v>763</v>
      </c>
      <c r="I111" s="57">
        <v>0.6069444444444444</v>
      </c>
      <c r="J111" s="69">
        <v>1</v>
      </c>
      <c r="K111" s="56" t="s">
        <v>96</v>
      </c>
      <c r="L111" s="69">
        <v>12</v>
      </c>
      <c r="M111" s="69">
        <v>2</v>
      </c>
      <c r="N111" s="69">
        <v>4</v>
      </c>
      <c r="O111" s="70" t="s">
        <v>63</v>
      </c>
      <c r="P111" s="70" t="s">
        <v>141</v>
      </c>
      <c r="Q111" s="69"/>
      <c r="R111" s="70">
        <v>0</v>
      </c>
      <c r="S111" s="70"/>
      <c r="T111" s="70"/>
      <c r="U111" s="70"/>
      <c r="V111" s="69"/>
      <c r="W111" s="69"/>
      <c r="AB111" s="56" t="s">
        <v>903</v>
      </c>
      <c r="AC111" s="70"/>
      <c r="AD111" s="62">
        <f>LOOKUP($D111,'Design Component Spatial Info'!$C$231:$C$575,'Design Component Spatial Info'!E$231:E$575)</f>
        <v>11</v>
      </c>
      <c r="AE111" s="62">
        <f>LOOKUP($D111,'Design Component Spatial Info'!$C$231:$C$575,'Design Component Spatial Info'!M$231:M$575)</f>
        <v>324147.04519999999</v>
      </c>
      <c r="AF111" s="62">
        <f>LOOKUP($D111,'Design Component Spatial Info'!$C$231:$C$575,'Design Component Spatial Info'!N$231:N$575)</f>
        <v>5437224.9681000002</v>
      </c>
      <c r="AG111" s="67">
        <f t="shared" si="25"/>
        <v>0</v>
      </c>
      <c r="AH111" s="67">
        <f t="shared" si="26"/>
        <v>0</v>
      </c>
      <c r="AI111" s="62">
        <f>LOOKUP($D111,'Design Component Spatial Info'!$C$231:$C$575,'Design Component Spatial Info'!O$231:O$575)</f>
        <v>1481668</v>
      </c>
      <c r="AJ111" s="62">
        <f>LOOKUP($D111,'Design Component Spatial Info'!$C$231:$C$575,'Design Component Spatial Info'!P$231:P$575)</f>
        <v>472050</v>
      </c>
      <c r="AM111" s="28">
        <v>0.325239</v>
      </c>
      <c r="AN111" s="97" t="str">
        <f t="shared" si="30"/>
        <v>M</v>
      </c>
    </row>
    <row r="112" spans="1:40" x14ac:dyDescent="0.2">
      <c r="A112" s="60" t="s">
        <v>765</v>
      </c>
      <c r="B112" s="60" t="s">
        <v>381</v>
      </c>
      <c r="C112" s="60" t="s">
        <v>31</v>
      </c>
      <c r="D112" s="58" t="s">
        <v>453</v>
      </c>
      <c r="E112" s="98" t="str">
        <f t="shared" si="24"/>
        <v>033-1</v>
      </c>
      <c r="F112" s="65">
        <v>41757</v>
      </c>
      <c r="G112" s="60" t="s">
        <v>382</v>
      </c>
      <c r="H112" s="58" t="s">
        <v>763</v>
      </c>
      <c r="I112" s="57">
        <v>0.46111111111111108</v>
      </c>
      <c r="J112" s="69">
        <v>1</v>
      </c>
      <c r="K112" s="56" t="s">
        <v>96</v>
      </c>
      <c r="L112" s="69">
        <v>6</v>
      </c>
      <c r="M112" s="89">
        <v>2</v>
      </c>
      <c r="N112" s="69">
        <v>1</v>
      </c>
      <c r="O112" s="70" t="s">
        <v>63</v>
      </c>
      <c r="P112" s="70" t="s">
        <v>141</v>
      </c>
      <c r="Q112" s="69"/>
      <c r="R112" s="70">
        <v>0</v>
      </c>
      <c r="S112" s="70"/>
      <c r="T112" s="70"/>
      <c r="U112" s="70"/>
      <c r="V112" s="69"/>
      <c r="W112" s="69"/>
      <c r="AC112" s="70"/>
      <c r="AD112" s="62">
        <f>LOOKUP($D112,'Design Component Spatial Info'!$C$231:$C$575,'Design Component Spatial Info'!E$231:E$575)</f>
        <v>11</v>
      </c>
      <c r="AE112" s="62">
        <f>LOOKUP($D112,'Design Component Spatial Info'!$C$231:$C$575,'Design Component Spatial Info'!M$231:M$575)</f>
        <v>323852.15879999998</v>
      </c>
      <c r="AF112" s="62">
        <f>LOOKUP($D112,'Design Component Spatial Info'!$C$231:$C$575,'Design Component Spatial Info'!N$231:N$575)</f>
        <v>5441298.1250999998</v>
      </c>
      <c r="AG112" s="67">
        <f t="shared" si="25"/>
        <v>0</v>
      </c>
      <c r="AH112" s="67">
        <f t="shared" si="26"/>
        <v>0</v>
      </c>
      <c r="AI112" s="62">
        <f>LOOKUP($D112,'Design Component Spatial Info'!$C$231:$C$575,'Design Component Spatial Info'!O$231:O$575)</f>
        <v>1480868</v>
      </c>
      <c r="AJ112" s="62">
        <f>LOOKUP($D112,'Design Component Spatial Info'!$C$231:$C$575,'Design Component Spatial Info'!P$231:P$575)</f>
        <v>476050</v>
      </c>
      <c r="AM112" s="28">
        <v>0.21758500000000003</v>
      </c>
      <c r="AN112" s="97" t="str">
        <f t="shared" si="30"/>
        <v>M</v>
      </c>
    </row>
    <row r="113" spans="1:40" x14ac:dyDescent="0.2">
      <c r="A113" s="60" t="s">
        <v>765</v>
      </c>
      <c r="B113" s="60" t="s">
        <v>381</v>
      </c>
      <c r="C113" s="60" t="s">
        <v>31</v>
      </c>
      <c r="D113" s="58" t="s">
        <v>454</v>
      </c>
      <c r="E113" s="98" t="str">
        <f t="shared" si="24"/>
        <v>033-1</v>
      </c>
      <c r="F113" s="65">
        <v>41757</v>
      </c>
      <c r="G113" s="60" t="s">
        <v>382</v>
      </c>
      <c r="H113" s="58" t="s">
        <v>763</v>
      </c>
      <c r="I113" s="57">
        <v>0.44375000000000003</v>
      </c>
      <c r="J113" s="69">
        <v>1</v>
      </c>
      <c r="K113" s="56" t="s">
        <v>96</v>
      </c>
      <c r="L113" s="69">
        <v>5</v>
      </c>
      <c r="M113" s="69">
        <v>2</v>
      </c>
      <c r="N113" s="69">
        <v>1</v>
      </c>
      <c r="O113" s="70" t="s">
        <v>63</v>
      </c>
      <c r="P113" s="70" t="s">
        <v>141</v>
      </c>
      <c r="Q113" s="69"/>
      <c r="R113" s="70">
        <v>0</v>
      </c>
      <c r="S113" s="70"/>
      <c r="T113" s="70"/>
      <c r="U113" s="70"/>
      <c r="V113" s="69"/>
      <c r="W113" s="69"/>
      <c r="AC113" s="70"/>
      <c r="AD113" s="62">
        <f>LOOKUP($D113,'Design Component Spatial Info'!$C$231:$C$575,'Design Component Spatial Info'!E$231:E$575)</f>
        <v>11</v>
      </c>
      <c r="AE113" s="62">
        <f>LOOKUP($D113,'Design Component Spatial Info'!$C$231:$C$575,'Design Component Spatial Info'!M$231:M$575)</f>
        <v>323951.75349999999</v>
      </c>
      <c r="AF113" s="62">
        <f>LOOKUP($D113,'Design Component Spatial Info'!$C$231:$C$575,'Design Component Spatial Info'!N$231:N$575)</f>
        <v>5442092.7916999999</v>
      </c>
      <c r="AG113" s="67">
        <f t="shared" si="25"/>
        <v>0</v>
      </c>
      <c r="AH113" s="67">
        <f t="shared" si="26"/>
        <v>0</v>
      </c>
      <c r="AI113" s="62">
        <f>LOOKUP($D113,'Design Component Spatial Info'!$C$231:$C$575,'Design Component Spatial Info'!O$231:O$575)</f>
        <v>1480868</v>
      </c>
      <c r="AJ113" s="62">
        <f>LOOKUP($D113,'Design Component Spatial Info'!$C$231:$C$575,'Design Component Spatial Info'!P$231:P$575)</f>
        <v>476850</v>
      </c>
      <c r="AM113" s="28">
        <v>7.3384999999999992E-2</v>
      </c>
      <c r="AN113" s="97" t="str">
        <f t="shared" si="30"/>
        <v>L</v>
      </c>
    </row>
    <row r="114" spans="1:40" x14ac:dyDescent="0.2">
      <c r="A114" s="60" t="s">
        <v>765</v>
      </c>
      <c r="B114" s="60" t="s">
        <v>381</v>
      </c>
      <c r="C114" s="60" t="s">
        <v>31</v>
      </c>
      <c r="D114" s="58" t="s">
        <v>455</v>
      </c>
      <c r="E114" s="98" t="str">
        <f t="shared" si="24"/>
        <v>033-1</v>
      </c>
      <c r="F114" s="65">
        <v>41757</v>
      </c>
      <c r="G114" s="60" t="s">
        <v>382</v>
      </c>
      <c r="H114" s="58" t="s">
        <v>763</v>
      </c>
      <c r="I114" s="57">
        <v>0.48125000000000001</v>
      </c>
      <c r="J114" s="69">
        <v>1</v>
      </c>
      <c r="K114" s="56" t="s">
        <v>96</v>
      </c>
      <c r="L114" s="69">
        <v>7</v>
      </c>
      <c r="M114" s="89">
        <v>1</v>
      </c>
      <c r="N114" s="69">
        <v>1</v>
      </c>
      <c r="O114" s="70" t="s">
        <v>63</v>
      </c>
      <c r="P114" s="70" t="s">
        <v>141</v>
      </c>
      <c r="Q114" s="69"/>
      <c r="R114" s="70">
        <v>0</v>
      </c>
      <c r="S114" s="70"/>
      <c r="T114" s="70"/>
      <c r="U114" s="70"/>
      <c r="V114" s="69"/>
      <c r="W114" s="69"/>
      <c r="AC114" s="70"/>
      <c r="AD114" s="62">
        <f>LOOKUP($D114,'Design Component Spatial Info'!$C$231:$C$575,'Design Component Spatial Info'!E$231:E$575)</f>
        <v>11</v>
      </c>
      <c r="AE114" s="62">
        <f>LOOKUP($D114,'Design Component Spatial Info'!$C$231:$C$575,'Design Component Spatial Info'!M$231:M$575)</f>
        <v>324644.99550000002</v>
      </c>
      <c r="AF114" s="62">
        <f>LOOKUP($D114,'Design Component Spatial Info'!$C$231:$C$575,'Design Component Spatial Info'!N$231:N$575)</f>
        <v>5441198.4161999999</v>
      </c>
      <c r="AG114" s="67">
        <f t="shared" si="25"/>
        <v>0</v>
      </c>
      <c r="AH114" s="67">
        <f t="shared" si="26"/>
        <v>0</v>
      </c>
      <c r="AI114" s="62">
        <f>LOOKUP($D114,'Design Component Spatial Info'!$C$231:$C$575,'Design Component Spatial Info'!O$231:O$575)</f>
        <v>1481668</v>
      </c>
      <c r="AJ114" s="62">
        <f>LOOKUP($D114,'Design Component Spatial Info'!$C$231:$C$575,'Design Component Spatial Info'!P$231:P$575)</f>
        <v>476050</v>
      </c>
      <c r="AM114" s="28">
        <v>0.44222900000000004</v>
      </c>
      <c r="AN114" s="97" t="str">
        <f t="shared" si="30"/>
        <v>M</v>
      </c>
    </row>
    <row r="115" spans="1:40" x14ac:dyDescent="0.2">
      <c r="A115" s="60" t="s">
        <v>765</v>
      </c>
      <c r="B115" s="60" t="s">
        <v>381</v>
      </c>
      <c r="C115" s="60" t="s">
        <v>31</v>
      </c>
      <c r="D115" s="58" t="s">
        <v>456</v>
      </c>
      <c r="E115" s="98" t="str">
        <f t="shared" si="24"/>
        <v>033-1</v>
      </c>
      <c r="F115" s="65">
        <v>41757</v>
      </c>
      <c r="G115" s="60" t="s">
        <v>382</v>
      </c>
      <c r="H115" s="58" t="s">
        <v>763</v>
      </c>
      <c r="I115" s="57">
        <v>0.42499999999999999</v>
      </c>
      <c r="J115" s="69">
        <v>1</v>
      </c>
      <c r="K115" s="56" t="s">
        <v>96</v>
      </c>
      <c r="L115" s="69">
        <v>5</v>
      </c>
      <c r="M115" s="89">
        <v>2</v>
      </c>
      <c r="N115" s="69">
        <v>1</v>
      </c>
      <c r="O115" s="70" t="s">
        <v>63</v>
      </c>
      <c r="P115" s="70" t="s">
        <v>141</v>
      </c>
      <c r="Q115" s="69"/>
      <c r="R115" s="70">
        <v>0</v>
      </c>
      <c r="S115" s="70"/>
      <c r="T115" s="70"/>
      <c r="U115" s="70"/>
      <c r="V115" s="69"/>
      <c r="W115" s="69"/>
      <c r="AC115" s="70"/>
      <c r="AD115" s="62">
        <f>LOOKUP($D115,'Design Component Spatial Info'!$C$231:$C$575,'Design Component Spatial Info'!E$231:E$575)</f>
        <v>11</v>
      </c>
      <c r="AE115" s="62">
        <f>LOOKUP($D115,'Design Component Spatial Info'!$C$231:$C$575,'Design Component Spatial Info'!M$231:M$575)</f>
        <v>324744.59720000002</v>
      </c>
      <c r="AF115" s="62">
        <f>LOOKUP($D115,'Design Component Spatial Info'!$C$231:$C$575,'Design Component Spatial Info'!N$231:N$575)</f>
        <v>5441993.0799000002</v>
      </c>
      <c r="AG115" s="67">
        <f t="shared" si="25"/>
        <v>0</v>
      </c>
      <c r="AH115" s="67">
        <f t="shared" si="26"/>
        <v>0</v>
      </c>
      <c r="AI115" s="62">
        <f>LOOKUP($D115,'Design Component Spatial Info'!$C$231:$C$575,'Design Component Spatial Info'!O$231:O$575)</f>
        <v>1481668</v>
      </c>
      <c r="AJ115" s="62">
        <f>LOOKUP($D115,'Design Component Spatial Info'!$C$231:$C$575,'Design Component Spatial Info'!P$231:P$575)</f>
        <v>476850</v>
      </c>
      <c r="AM115" s="28">
        <v>0.24385000000000001</v>
      </c>
      <c r="AN115" s="97" t="str">
        <f t="shared" si="30"/>
        <v>M</v>
      </c>
    </row>
    <row r="116" spans="1:40" x14ac:dyDescent="0.2">
      <c r="A116" s="60" t="s">
        <v>765</v>
      </c>
      <c r="B116" s="60" t="s">
        <v>381</v>
      </c>
      <c r="C116" s="60" t="s">
        <v>31</v>
      </c>
      <c r="D116" s="70" t="s">
        <v>429</v>
      </c>
      <c r="E116" s="98" t="str">
        <f t="shared" si="24"/>
        <v>034-1</v>
      </c>
      <c r="F116" s="65">
        <v>41765</v>
      </c>
      <c r="G116" s="60" t="s">
        <v>382</v>
      </c>
      <c r="H116" s="58" t="s">
        <v>763</v>
      </c>
      <c r="I116" s="57">
        <v>0.36874999999999997</v>
      </c>
      <c r="J116" s="69">
        <v>1</v>
      </c>
      <c r="K116" s="56" t="s">
        <v>96</v>
      </c>
      <c r="L116" s="69">
        <v>8</v>
      </c>
      <c r="M116" s="89">
        <v>1</v>
      </c>
      <c r="N116" s="69">
        <v>1</v>
      </c>
      <c r="O116" s="70" t="s">
        <v>63</v>
      </c>
      <c r="P116" s="70" t="s">
        <v>383</v>
      </c>
      <c r="Q116" s="69">
        <v>142</v>
      </c>
      <c r="R116" s="70">
        <v>1</v>
      </c>
      <c r="S116" s="70" t="s">
        <v>135</v>
      </c>
      <c r="T116" s="70" t="s">
        <v>39</v>
      </c>
      <c r="U116" s="70" t="s">
        <v>87</v>
      </c>
      <c r="V116" s="69">
        <v>75</v>
      </c>
      <c r="W116" s="69">
        <v>200</v>
      </c>
      <c r="X116" s="62" t="s">
        <v>145</v>
      </c>
      <c r="Y116" s="56" t="s">
        <v>121</v>
      </c>
      <c r="AA116" s="56" t="s">
        <v>1331</v>
      </c>
      <c r="AB116" s="70"/>
      <c r="AD116" s="62">
        <f>LOOKUP($D116,'Design Component Spatial Info'!$C$231:$C$575,'Design Component Spatial Info'!E$231:E$575)</f>
        <v>11</v>
      </c>
      <c r="AE116" s="62">
        <f>LOOKUP($D116,'Design Component Spatial Info'!$C$231:$C$575,'Design Component Spatial Info'!M$231:M$575)</f>
        <v>329833</v>
      </c>
      <c r="AF116" s="62">
        <f>LOOKUP($D116,'Design Component Spatial Info'!$C$231:$C$575,'Design Component Spatial Info'!N$231:N$575)</f>
        <v>5437312</v>
      </c>
      <c r="AG116" s="67">
        <f t="shared" si="25"/>
        <v>330026.18516525783</v>
      </c>
      <c r="AH116" s="67">
        <f t="shared" si="26"/>
        <v>5437363.7638090206</v>
      </c>
      <c r="AI116" s="62">
        <f>LOOKUP($D116,'Design Component Spatial Info'!$C$231:$C$575,'Design Component Spatial Info'!O$231:O$575)</f>
        <v>1487305.7890000001</v>
      </c>
      <c r="AJ116" s="62">
        <f>LOOKUP($D116,'Design Component Spatial Info'!$C$231:$C$575,'Design Component Spatial Info'!P$231:P$575)</f>
        <v>472845.10100000002</v>
      </c>
      <c r="AK116">
        <v>1487491.2590000001</v>
      </c>
      <c r="AL116">
        <v>472920.49400000001</v>
      </c>
      <c r="AM116" s="28">
        <v>9.0399999999999994E-2</v>
      </c>
      <c r="AN116" s="97" t="str">
        <f t="shared" si="30"/>
        <v>L</v>
      </c>
    </row>
    <row r="117" spans="1:40" x14ac:dyDescent="0.2">
      <c r="A117" s="60" t="s">
        <v>765</v>
      </c>
      <c r="B117" s="60" t="s">
        <v>381</v>
      </c>
      <c r="C117" s="60" t="s">
        <v>31</v>
      </c>
      <c r="D117" s="60" t="s">
        <v>430</v>
      </c>
      <c r="E117" s="98" t="str">
        <f t="shared" si="24"/>
        <v>034-1</v>
      </c>
      <c r="F117" s="65">
        <v>41765</v>
      </c>
      <c r="G117" s="60" t="s">
        <v>382</v>
      </c>
      <c r="H117" s="58" t="s">
        <v>763</v>
      </c>
      <c r="I117" s="57">
        <v>0.33680555555555558</v>
      </c>
      <c r="J117" s="69">
        <v>1</v>
      </c>
      <c r="K117" s="56" t="s">
        <v>96</v>
      </c>
      <c r="L117" s="69">
        <v>4</v>
      </c>
      <c r="M117" s="89">
        <v>2</v>
      </c>
      <c r="N117" s="69">
        <v>1</v>
      </c>
      <c r="O117" s="70" t="s">
        <v>63</v>
      </c>
      <c r="P117" s="70" t="s">
        <v>141</v>
      </c>
      <c r="Q117" s="69"/>
      <c r="R117" s="70">
        <v>0</v>
      </c>
      <c r="S117" s="70"/>
      <c r="T117" s="70"/>
      <c r="U117" s="70"/>
      <c r="V117" s="69"/>
      <c r="W117" s="69"/>
      <c r="AC117" s="70"/>
      <c r="AD117" s="62">
        <f>LOOKUP($D117,'Design Component Spatial Info'!$C$231:$C$575,'Design Component Spatial Info'!E$231:E$575)</f>
        <v>11</v>
      </c>
      <c r="AE117" s="62">
        <f>LOOKUP($D117,'Design Component Spatial Info'!$C$231:$C$575,'Design Component Spatial Info'!M$231:M$575)</f>
        <v>330099</v>
      </c>
      <c r="AF117" s="62">
        <f>LOOKUP($D117,'Design Component Spatial Info'!$C$231:$C$575,'Design Component Spatial Info'!N$231:N$575)</f>
        <v>5438172</v>
      </c>
      <c r="AG117" s="67">
        <f t="shared" si="25"/>
        <v>0</v>
      </c>
      <c r="AH117" s="67">
        <f t="shared" si="26"/>
        <v>0</v>
      </c>
      <c r="AI117" s="62">
        <f>LOOKUP($D117,'Design Component Spatial Info'!$C$231:$C$575,'Design Component Spatial Info'!O$231:O$575)</f>
        <v>1487462.923</v>
      </c>
      <c r="AJ117" s="62">
        <f>LOOKUP($D117,'Design Component Spatial Info'!$C$231:$C$575,'Design Component Spatial Info'!P$231:P$575)</f>
        <v>473730.587</v>
      </c>
      <c r="AM117" s="28">
        <v>5.9147999999999999E-2</v>
      </c>
      <c r="AN117" s="97" t="str">
        <f t="shared" si="30"/>
        <v>L</v>
      </c>
    </row>
    <row r="118" spans="1:40" x14ac:dyDescent="0.2">
      <c r="A118" s="60" t="s">
        <v>765</v>
      </c>
      <c r="B118" s="60" t="s">
        <v>381</v>
      </c>
      <c r="C118" s="60" t="s">
        <v>31</v>
      </c>
      <c r="D118" s="60" t="s">
        <v>431</v>
      </c>
      <c r="E118" s="98" t="str">
        <f t="shared" si="24"/>
        <v>034-1</v>
      </c>
      <c r="F118" s="65">
        <v>41765</v>
      </c>
      <c r="G118" s="60" t="s">
        <v>382</v>
      </c>
      <c r="H118" s="58" t="s">
        <v>763</v>
      </c>
      <c r="I118" s="57">
        <v>0.35000000000000003</v>
      </c>
      <c r="J118" s="69">
        <v>1</v>
      </c>
      <c r="K118" s="56" t="s">
        <v>96</v>
      </c>
      <c r="L118" s="69">
        <v>6</v>
      </c>
      <c r="M118" s="69">
        <v>2</v>
      </c>
      <c r="N118" s="69">
        <v>1</v>
      </c>
      <c r="O118" s="70" t="s">
        <v>63</v>
      </c>
      <c r="P118" s="70" t="s">
        <v>383</v>
      </c>
      <c r="Q118" s="69">
        <v>38</v>
      </c>
      <c r="R118" s="70">
        <v>1</v>
      </c>
      <c r="S118" s="70" t="s">
        <v>135</v>
      </c>
      <c r="T118" s="70" t="s">
        <v>103</v>
      </c>
      <c r="U118" s="70" t="s">
        <v>85</v>
      </c>
      <c r="V118" s="69">
        <v>295</v>
      </c>
      <c r="W118" s="69">
        <v>380</v>
      </c>
      <c r="X118" s="62" t="s">
        <v>145</v>
      </c>
      <c r="Y118" s="56" t="s">
        <v>121</v>
      </c>
      <c r="AA118" s="56" t="s">
        <v>1332</v>
      </c>
      <c r="AB118" s="56" t="s">
        <v>955</v>
      </c>
      <c r="AC118" s="70"/>
      <c r="AD118" s="62">
        <f>LOOKUP($D118,'Design Component Spatial Info'!$C$231:$C$575,'Design Component Spatial Info'!E$231:E$575)</f>
        <v>11</v>
      </c>
      <c r="AE118" s="62">
        <f>LOOKUP($D118,'Design Component Spatial Info'!$C$231:$C$575,'Design Component Spatial Info'!M$231:M$575)</f>
        <v>330588.93599999999</v>
      </c>
      <c r="AF118" s="62">
        <f>LOOKUP($D118,'Design Component Spatial Info'!$C$231:$C$575,'Design Component Spatial Info'!N$231:N$575)</f>
        <v>5437221.8196999999</v>
      </c>
      <c r="AG118" s="67">
        <f t="shared" si="25"/>
        <v>330244.53904092609</v>
      </c>
      <c r="AH118" s="67">
        <f t="shared" si="26"/>
        <v>5437382.4146394618</v>
      </c>
      <c r="AI118" s="62">
        <f>LOOKUP($D118,'Design Component Spatial Info'!$C$231:$C$575,'Design Component Spatial Info'!O$231:O$575)</f>
        <v>1488068</v>
      </c>
      <c r="AJ118" s="62">
        <f>LOOKUP($D118,'Design Component Spatial Info'!$C$231:$C$575,'Design Component Spatial Info'!P$231:P$575)</f>
        <v>472850</v>
      </c>
      <c r="AK118">
        <v>1487705.858</v>
      </c>
      <c r="AL118">
        <v>472966.20899999997</v>
      </c>
      <c r="AM118" s="28">
        <v>0.12878700000000001</v>
      </c>
      <c r="AN118" s="97" t="str">
        <f t="shared" si="30"/>
        <v>L</v>
      </c>
    </row>
    <row r="119" spans="1:40" x14ac:dyDescent="0.2">
      <c r="A119" s="60" t="s">
        <v>765</v>
      </c>
      <c r="B119" s="60" t="s">
        <v>381</v>
      </c>
      <c r="C119" s="60" t="s">
        <v>31</v>
      </c>
      <c r="D119" s="60" t="s">
        <v>432</v>
      </c>
      <c r="E119" s="98" t="str">
        <f t="shared" si="24"/>
        <v>034-1</v>
      </c>
      <c r="F119" s="65">
        <v>41765</v>
      </c>
      <c r="G119" s="60" t="s">
        <v>382</v>
      </c>
      <c r="H119" s="58" t="s">
        <v>763</v>
      </c>
      <c r="I119" s="57">
        <v>0.32847222222222222</v>
      </c>
      <c r="J119" s="69">
        <v>1</v>
      </c>
      <c r="K119" s="56" t="s">
        <v>96</v>
      </c>
      <c r="L119" s="69">
        <v>4</v>
      </c>
      <c r="M119" s="69">
        <v>1</v>
      </c>
      <c r="N119" s="69">
        <v>1</v>
      </c>
      <c r="O119" s="70" t="s">
        <v>63</v>
      </c>
      <c r="P119" s="70" t="s">
        <v>141</v>
      </c>
      <c r="Q119" s="69"/>
      <c r="R119" s="70">
        <v>0</v>
      </c>
      <c r="S119" s="70"/>
      <c r="T119" s="70"/>
      <c r="U119" s="70"/>
      <c r="V119" s="69"/>
      <c r="W119" s="69"/>
      <c r="AC119" s="70"/>
      <c r="AD119" s="62">
        <f>LOOKUP($D119,'Design Component Spatial Info'!$C$231:$C$575,'Design Component Spatial Info'!E$231:E$575)</f>
        <v>11</v>
      </c>
      <c r="AE119" s="62">
        <f>LOOKUP($D119,'Design Component Spatial Info'!$C$231:$C$575,'Design Component Spatial Info'!M$231:M$575)</f>
        <v>330688.57909999997</v>
      </c>
      <c r="AF119" s="62">
        <f>LOOKUP($D119,'Design Component Spatial Info'!$C$231:$C$575,'Design Component Spatial Info'!N$231:N$575)</f>
        <v>5438016.4945999999</v>
      </c>
      <c r="AG119" s="67">
        <f t="shared" si="25"/>
        <v>0</v>
      </c>
      <c r="AH119" s="67">
        <f t="shared" si="26"/>
        <v>0</v>
      </c>
      <c r="AI119" s="62">
        <f>LOOKUP($D119,'Design Component Spatial Info'!$C$231:$C$575,'Design Component Spatial Info'!O$231:O$575)</f>
        <v>1488068</v>
      </c>
      <c r="AJ119" s="62">
        <f>LOOKUP($D119,'Design Component Spatial Info'!$C$231:$C$575,'Design Component Spatial Info'!P$231:P$575)</f>
        <v>473650</v>
      </c>
      <c r="AM119" s="28">
        <v>9.0691000000000008E-2</v>
      </c>
      <c r="AN119" s="97" t="str">
        <f t="shared" si="30"/>
        <v>L</v>
      </c>
    </row>
    <row r="120" spans="1:40" x14ac:dyDescent="0.2">
      <c r="A120" s="60" t="s">
        <v>765</v>
      </c>
      <c r="B120" s="60" t="s">
        <v>381</v>
      </c>
      <c r="C120" s="60" t="s">
        <v>31</v>
      </c>
      <c r="D120" s="60" t="s">
        <v>457</v>
      </c>
      <c r="E120" s="98" t="str">
        <f t="shared" si="24"/>
        <v>035-1</v>
      </c>
      <c r="F120" s="65">
        <v>41757</v>
      </c>
      <c r="G120" s="60" t="s">
        <v>382</v>
      </c>
      <c r="H120" s="58" t="s">
        <v>763</v>
      </c>
      <c r="I120" s="57">
        <v>0.51527777777777783</v>
      </c>
      <c r="J120" s="69">
        <v>1</v>
      </c>
      <c r="K120" s="56" t="s">
        <v>96</v>
      </c>
      <c r="L120" s="69">
        <v>5</v>
      </c>
      <c r="M120" s="89">
        <v>2</v>
      </c>
      <c r="N120" s="69">
        <v>1</v>
      </c>
      <c r="O120" s="70" t="s">
        <v>63</v>
      </c>
      <c r="P120" s="70" t="s">
        <v>141</v>
      </c>
      <c r="Q120" s="69"/>
      <c r="R120" s="70">
        <v>0</v>
      </c>
      <c r="S120" s="70"/>
      <c r="T120" s="70"/>
      <c r="U120" s="70"/>
      <c r="V120" s="69"/>
      <c r="W120" s="69"/>
      <c r="AC120" s="70"/>
      <c r="AD120" s="62">
        <f>LOOKUP($D120,'Design Component Spatial Info'!$C$231:$C$575,'Design Component Spatial Info'!E$231:E$575)</f>
        <v>11</v>
      </c>
      <c r="AE120" s="62">
        <f>LOOKUP($D120,'Design Component Spatial Info'!$C$231:$C$575,'Design Component Spatial Info'!M$231:M$575)</f>
        <v>327023.4791</v>
      </c>
      <c r="AF120" s="62">
        <f>LOOKUP($D120,'Design Component Spatial Info'!$C$231:$C$575,'Design Component Spatial Info'!N$231:N$575)</f>
        <v>5440899.2434</v>
      </c>
      <c r="AG120" s="67">
        <f t="shared" si="25"/>
        <v>0</v>
      </c>
      <c r="AH120" s="67">
        <f t="shared" si="26"/>
        <v>0</v>
      </c>
      <c r="AI120" s="62">
        <f>LOOKUP($D120,'Design Component Spatial Info'!$C$231:$C$575,'Design Component Spatial Info'!O$231:O$575)</f>
        <v>1484068</v>
      </c>
      <c r="AJ120" s="62">
        <f>LOOKUP($D120,'Design Component Spatial Info'!$C$231:$C$575,'Design Component Spatial Info'!P$231:P$575)</f>
        <v>476050</v>
      </c>
      <c r="AM120" s="28">
        <v>0.10646000000000001</v>
      </c>
      <c r="AN120" s="97" t="str">
        <f t="shared" si="30"/>
        <v>L</v>
      </c>
    </row>
    <row r="121" spans="1:40" x14ac:dyDescent="0.2">
      <c r="A121" s="60" t="s">
        <v>765</v>
      </c>
      <c r="B121" s="60" t="s">
        <v>381</v>
      </c>
      <c r="C121" s="60" t="s">
        <v>31</v>
      </c>
      <c r="D121" s="60" t="s">
        <v>458</v>
      </c>
      <c r="E121" s="98" t="str">
        <f t="shared" si="24"/>
        <v>035-1</v>
      </c>
      <c r="F121" s="65">
        <v>41757</v>
      </c>
      <c r="G121" s="60" t="s">
        <v>382</v>
      </c>
      <c r="H121" s="58" t="s">
        <v>763</v>
      </c>
      <c r="I121" s="57">
        <v>0.5625</v>
      </c>
      <c r="J121" s="69">
        <v>1</v>
      </c>
      <c r="K121" s="56" t="s">
        <v>96</v>
      </c>
      <c r="L121" s="69">
        <v>6</v>
      </c>
      <c r="M121" s="69">
        <v>1</v>
      </c>
      <c r="N121" s="69">
        <v>2</v>
      </c>
      <c r="O121" s="70" t="s">
        <v>63</v>
      </c>
      <c r="P121" s="70" t="s">
        <v>141</v>
      </c>
      <c r="Q121" s="69"/>
      <c r="R121" s="70">
        <v>0</v>
      </c>
      <c r="S121" s="70"/>
      <c r="T121" s="70"/>
      <c r="U121" s="70"/>
      <c r="V121" s="69"/>
      <c r="W121" s="69"/>
      <c r="AC121" s="70"/>
      <c r="AD121" s="62">
        <f>LOOKUP($D121,'Design Component Spatial Info'!$C$231:$C$575,'Design Component Spatial Info'!E$231:E$575)</f>
        <v>11</v>
      </c>
      <c r="AE121" s="62">
        <f>LOOKUP($D121,'Design Component Spatial Info'!$C$231:$C$575,'Design Component Spatial Info'!M$231:M$575)</f>
        <v>327123.10210000002</v>
      </c>
      <c r="AF121" s="62">
        <f>LOOKUP($D121,'Design Component Spatial Info'!$C$231:$C$575,'Design Component Spatial Info'!N$231:N$575)</f>
        <v>5441693.8981999997</v>
      </c>
      <c r="AG121" s="67">
        <f t="shared" si="25"/>
        <v>0</v>
      </c>
      <c r="AH121" s="67">
        <f t="shared" si="26"/>
        <v>0</v>
      </c>
      <c r="AI121" s="62">
        <f>LOOKUP($D121,'Design Component Spatial Info'!$C$231:$C$575,'Design Component Spatial Info'!O$231:O$575)</f>
        <v>1484068</v>
      </c>
      <c r="AJ121" s="62">
        <f>LOOKUP($D121,'Design Component Spatial Info'!$C$231:$C$575,'Design Component Spatial Info'!P$231:P$575)</f>
        <v>476850</v>
      </c>
      <c r="AM121" s="28">
        <v>0.142539</v>
      </c>
      <c r="AN121" s="97" t="str">
        <f t="shared" si="30"/>
        <v>L</v>
      </c>
    </row>
    <row r="122" spans="1:40" x14ac:dyDescent="0.2">
      <c r="A122" s="60" t="s">
        <v>765</v>
      </c>
      <c r="B122" s="60" t="s">
        <v>381</v>
      </c>
      <c r="C122" s="60" t="s">
        <v>31</v>
      </c>
      <c r="D122" s="60" t="s">
        <v>459</v>
      </c>
      <c r="E122" s="98" t="str">
        <f t="shared" si="24"/>
        <v>035-1</v>
      </c>
      <c r="F122" s="65">
        <v>41757</v>
      </c>
      <c r="G122" s="60" t="s">
        <v>382</v>
      </c>
      <c r="H122" s="58" t="s">
        <v>763</v>
      </c>
      <c r="I122" s="57">
        <v>0.52916666666666667</v>
      </c>
      <c r="J122" s="69">
        <v>1</v>
      </c>
      <c r="K122" s="56" t="s">
        <v>96</v>
      </c>
      <c r="L122" s="69">
        <v>5</v>
      </c>
      <c r="M122" s="89">
        <v>2</v>
      </c>
      <c r="N122" s="69">
        <v>1</v>
      </c>
      <c r="O122" s="70" t="s">
        <v>63</v>
      </c>
      <c r="P122" s="70" t="s">
        <v>141</v>
      </c>
      <c r="Q122" s="69"/>
      <c r="R122" s="70">
        <v>0</v>
      </c>
      <c r="S122" s="70"/>
      <c r="T122" s="70"/>
      <c r="U122" s="70"/>
      <c r="V122" s="69"/>
      <c r="W122" s="69"/>
      <c r="AC122" s="70"/>
      <c r="AD122" s="62">
        <f>LOOKUP($D122,'Design Component Spatial Info'!$C$231:$C$575,'Design Component Spatial Info'!E$231:E$575)</f>
        <v>11</v>
      </c>
      <c r="AE122" s="62">
        <f>LOOKUP($D122,'Design Component Spatial Info'!$C$231:$C$575,'Design Component Spatial Info'!M$231:M$575)</f>
        <v>327816.29830000002</v>
      </c>
      <c r="AF122" s="62">
        <f>LOOKUP($D122,'Design Component Spatial Info'!$C$231:$C$575,'Design Component Spatial Info'!N$231:N$575)</f>
        <v>5440799.5037000002</v>
      </c>
      <c r="AG122" s="67">
        <f t="shared" si="25"/>
        <v>0</v>
      </c>
      <c r="AH122" s="67">
        <f t="shared" si="26"/>
        <v>0</v>
      </c>
      <c r="AI122" s="62">
        <f>LOOKUP($D122,'Design Component Spatial Info'!$C$231:$C$575,'Design Component Spatial Info'!O$231:O$575)</f>
        <v>1484868</v>
      </c>
      <c r="AJ122" s="62">
        <f>LOOKUP($D122,'Design Component Spatial Info'!$C$231:$C$575,'Design Component Spatial Info'!P$231:P$575)</f>
        <v>476050</v>
      </c>
      <c r="AM122" s="28">
        <v>0.15939399999999998</v>
      </c>
      <c r="AN122" s="97" t="str">
        <f t="shared" si="30"/>
        <v>L</v>
      </c>
    </row>
    <row r="123" spans="1:40" x14ac:dyDescent="0.2">
      <c r="A123" s="60" t="s">
        <v>765</v>
      </c>
      <c r="B123" s="60" t="s">
        <v>381</v>
      </c>
      <c r="C123" s="60" t="s">
        <v>31</v>
      </c>
      <c r="D123" s="60" t="s">
        <v>460</v>
      </c>
      <c r="E123" s="98" t="str">
        <f t="shared" si="24"/>
        <v>035-1</v>
      </c>
      <c r="F123" s="65">
        <v>41757</v>
      </c>
      <c r="G123" s="60" t="s">
        <v>382</v>
      </c>
      <c r="H123" s="58" t="s">
        <v>763</v>
      </c>
      <c r="I123" s="57">
        <v>0.54652777777777783</v>
      </c>
      <c r="J123" s="69">
        <v>1</v>
      </c>
      <c r="K123" s="56" t="s">
        <v>96</v>
      </c>
      <c r="L123" s="69">
        <v>5</v>
      </c>
      <c r="M123" s="89">
        <v>1</v>
      </c>
      <c r="N123" s="69">
        <v>2</v>
      </c>
      <c r="O123" s="70" t="s">
        <v>63</v>
      </c>
      <c r="P123" s="70" t="s">
        <v>141</v>
      </c>
      <c r="Q123" s="69"/>
      <c r="R123" s="70">
        <v>0</v>
      </c>
      <c r="S123" s="70"/>
      <c r="T123" s="70"/>
      <c r="U123" s="70"/>
      <c r="V123" s="69"/>
      <c r="W123" s="69"/>
      <c r="AC123" s="70"/>
      <c r="AD123" s="62">
        <f>LOOKUP($D123,'Design Component Spatial Info'!$C$231:$C$575,'Design Component Spatial Info'!E$231:E$575)</f>
        <v>11</v>
      </c>
      <c r="AE123" s="62">
        <f>LOOKUP($D123,'Design Component Spatial Info'!$C$231:$C$575,'Design Component Spatial Info'!M$231:M$575)</f>
        <v>327915.92830000003</v>
      </c>
      <c r="AF123" s="62">
        <f>LOOKUP($D123,'Design Component Spatial Info'!$C$231:$C$575,'Design Component Spatial Info'!N$231:N$575)</f>
        <v>5441594.1556000002</v>
      </c>
      <c r="AG123" s="67">
        <f t="shared" si="25"/>
        <v>0</v>
      </c>
      <c r="AH123" s="67">
        <f t="shared" si="26"/>
        <v>0</v>
      </c>
      <c r="AI123" s="62">
        <f>LOOKUP($D123,'Design Component Spatial Info'!$C$231:$C$575,'Design Component Spatial Info'!O$231:O$575)</f>
        <v>1484868</v>
      </c>
      <c r="AJ123" s="62">
        <f>LOOKUP($D123,'Design Component Spatial Info'!$C$231:$C$575,'Design Component Spatial Info'!P$231:P$575)</f>
        <v>476850</v>
      </c>
      <c r="AM123" s="28">
        <v>9.3230000000000007E-2</v>
      </c>
      <c r="AN123" s="97" t="str">
        <f t="shared" si="30"/>
        <v>L</v>
      </c>
    </row>
    <row r="124" spans="1:40" x14ac:dyDescent="0.2">
      <c r="A124" s="60" t="s">
        <v>765</v>
      </c>
      <c r="B124" s="60" t="s">
        <v>381</v>
      </c>
      <c r="C124" s="60" t="s">
        <v>31</v>
      </c>
      <c r="D124" s="60" t="s">
        <v>468</v>
      </c>
      <c r="E124" s="98" t="str">
        <f t="shared" si="24"/>
        <v>036-1</v>
      </c>
      <c r="F124" s="65">
        <v>41739</v>
      </c>
      <c r="G124" s="60" t="s">
        <v>382</v>
      </c>
      <c r="H124" s="58" t="s">
        <v>763</v>
      </c>
      <c r="I124" s="57">
        <v>0.42083333333333334</v>
      </c>
      <c r="J124" s="69">
        <v>1</v>
      </c>
      <c r="K124" s="56" t="s">
        <v>96</v>
      </c>
      <c r="L124" s="69">
        <v>8</v>
      </c>
      <c r="M124" s="89">
        <v>2</v>
      </c>
      <c r="N124" s="69">
        <v>2</v>
      </c>
      <c r="O124" s="70" t="s">
        <v>63</v>
      </c>
      <c r="P124" s="70" t="s">
        <v>141</v>
      </c>
      <c r="Q124" s="69"/>
      <c r="R124" s="70">
        <v>0</v>
      </c>
      <c r="S124" s="70"/>
      <c r="T124" s="70"/>
      <c r="U124" s="70"/>
      <c r="V124" s="69"/>
      <c r="W124" s="69"/>
      <c r="AC124" s="70"/>
      <c r="AD124" s="62">
        <f>LOOKUP($D124,'Design Component Spatial Info'!$C$231:$C$575,'Design Component Spatial Info'!E$231:E$575)</f>
        <v>11</v>
      </c>
      <c r="AE124" s="62">
        <f>LOOKUP($D124,'Design Component Spatial Info'!$C$231:$C$575,'Design Component Spatial Info'!M$231:M$575)</f>
        <v>328808.39120000001</v>
      </c>
      <c r="AF124" s="62">
        <f>LOOKUP($D124,'Design Component Spatial Info'!$C$231:$C$575,'Design Component Spatial Info'!N$231:N$575)</f>
        <v>5442289.0455999998</v>
      </c>
      <c r="AG124" s="67">
        <f t="shared" si="25"/>
        <v>0</v>
      </c>
      <c r="AH124" s="67">
        <f t="shared" si="26"/>
        <v>0</v>
      </c>
      <c r="AI124" s="62">
        <f>LOOKUP($D124,'Design Component Spatial Info'!$C$231:$C$575,'Design Component Spatial Info'!O$231:O$575)</f>
        <v>1485668</v>
      </c>
      <c r="AJ124" s="62">
        <f>LOOKUP($D124,'Design Component Spatial Info'!$C$231:$C$575,'Design Component Spatial Info'!P$231:P$575)</f>
        <v>477650</v>
      </c>
      <c r="AM124" s="28">
        <v>3.3849999999999998E-2</v>
      </c>
      <c r="AN124" s="97" t="str">
        <f t="shared" si="30"/>
        <v>VL</v>
      </c>
    </row>
    <row r="125" spans="1:40" x14ac:dyDescent="0.2">
      <c r="A125" s="60" t="s">
        <v>765</v>
      </c>
      <c r="B125" s="60" t="s">
        <v>381</v>
      </c>
      <c r="C125" s="60" t="s">
        <v>31</v>
      </c>
      <c r="D125" s="70" t="s">
        <v>469</v>
      </c>
      <c r="E125" s="98" t="str">
        <f t="shared" si="24"/>
        <v>036-1</v>
      </c>
      <c r="F125" s="65">
        <v>41739</v>
      </c>
      <c r="G125" s="60" t="s">
        <v>382</v>
      </c>
      <c r="H125" s="58" t="s">
        <v>763</v>
      </c>
      <c r="I125" s="57">
        <v>0.40069444444444446</v>
      </c>
      <c r="J125" s="69">
        <v>1</v>
      </c>
      <c r="K125" s="56" t="s">
        <v>95</v>
      </c>
      <c r="L125" s="69">
        <v>8</v>
      </c>
      <c r="M125" s="69">
        <v>2</v>
      </c>
      <c r="N125" s="69">
        <v>2</v>
      </c>
      <c r="O125" s="70" t="s">
        <v>63</v>
      </c>
      <c r="P125" s="70" t="s">
        <v>141</v>
      </c>
      <c r="Q125" s="69"/>
      <c r="R125" s="70">
        <v>0</v>
      </c>
      <c r="S125" s="70"/>
      <c r="T125" s="70"/>
      <c r="U125" s="70"/>
      <c r="V125" s="69"/>
      <c r="W125" s="69"/>
      <c r="AC125" s="70"/>
      <c r="AD125" s="62">
        <f>LOOKUP($D125,'Design Component Spatial Info'!$C$231:$C$575,'Design Component Spatial Info'!E$231:E$575)</f>
        <v>11</v>
      </c>
      <c r="AE125" s="62">
        <f>LOOKUP($D125,'Design Component Spatial Info'!$C$231:$C$575,'Design Component Spatial Info'!M$231:M$575)</f>
        <v>328908.03600000002</v>
      </c>
      <c r="AF125" s="62">
        <f>LOOKUP($D125,'Design Component Spatial Info'!$C$231:$C$575,'Design Component Spatial Info'!N$231:N$575)</f>
        <v>5443083.6772999996</v>
      </c>
      <c r="AG125" s="67">
        <f t="shared" si="25"/>
        <v>0</v>
      </c>
      <c r="AH125" s="67">
        <f t="shared" si="26"/>
        <v>0</v>
      </c>
      <c r="AI125" s="62">
        <f>LOOKUP($D125,'Design Component Spatial Info'!$C$231:$C$575,'Design Component Spatial Info'!O$231:O$575)</f>
        <v>1485668</v>
      </c>
      <c r="AJ125" s="62">
        <f>LOOKUP($D125,'Design Component Spatial Info'!$C$231:$C$575,'Design Component Spatial Info'!P$231:P$575)</f>
        <v>478450</v>
      </c>
      <c r="AM125" s="28">
        <v>3.8589999999999999E-2</v>
      </c>
      <c r="AN125" s="97" t="str">
        <f t="shared" si="30"/>
        <v>VL</v>
      </c>
    </row>
    <row r="126" spans="1:40" x14ac:dyDescent="0.2">
      <c r="A126" s="60" t="s">
        <v>765</v>
      </c>
      <c r="B126" s="60" t="s">
        <v>381</v>
      </c>
      <c r="C126" s="60" t="s">
        <v>31</v>
      </c>
      <c r="D126" s="70" t="s">
        <v>470</v>
      </c>
      <c r="E126" s="98" t="str">
        <f t="shared" si="24"/>
        <v>036-1</v>
      </c>
      <c r="F126" s="65">
        <v>41739</v>
      </c>
      <c r="G126" s="60" t="s">
        <v>382</v>
      </c>
      <c r="H126" s="58" t="s">
        <v>763</v>
      </c>
      <c r="I126" s="57">
        <v>0.4069444444444445</v>
      </c>
      <c r="J126" s="69">
        <v>1</v>
      </c>
      <c r="K126" s="56" t="s">
        <v>96</v>
      </c>
      <c r="L126" s="69">
        <v>8</v>
      </c>
      <c r="M126" s="69">
        <v>1</v>
      </c>
      <c r="N126" s="69">
        <v>2</v>
      </c>
      <c r="O126" s="70" t="s">
        <v>63</v>
      </c>
      <c r="P126" s="70" t="s">
        <v>383</v>
      </c>
      <c r="Q126" s="69">
        <v>40</v>
      </c>
      <c r="R126" s="69">
        <v>2</v>
      </c>
      <c r="S126" s="70" t="s">
        <v>135</v>
      </c>
      <c r="T126" s="70" t="s">
        <v>144</v>
      </c>
      <c r="U126" s="70" t="s">
        <v>87</v>
      </c>
      <c r="V126" s="69">
        <v>330</v>
      </c>
      <c r="W126" s="69">
        <v>60</v>
      </c>
      <c r="X126" s="62" t="s">
        <v>145</v>
      </c>
      <c r="Y126" s="56" t="s">
        <v>121</v>
      </c>
      <c r="AA126" s="56" t="s">
        <v>1333</v>
      </c>
      <c r="AC126" s="70"/>
      <c r="AD126" s="62">
        <f>LOOKUP($D126,'Design Component Spatial Info'!$C$231:$C$575,'Design Component Spatial Info'!E$231:E$575)</f>
        <v>11</v>
      </c>
      <c r="AE126" s="62">
        <f>LOOKUP($D126,'Design Component Spatial Info'!$C$231:$C$575,'Design Component Spatial Info'!M$231:M$575)</f>
        <v>329601.21580000001</v>
      </c>
      <c r="AF126" s="62">
        <f>LOOKUP($D126,'Design Component Spatial Info'!$C$231:$C$575,'Design Component Spatial Info'!N$231:N$575)</f>
        <v>5442189.2845999999</v>
      </c>
      <c r="AG126" s="67">
        <f t="shared" si="25"/>
        <v>329571.21580000001</v>
      </c>
      <c r="AH126" s="67">
        <f t="shared" si="26"/>
        <v>5442241.2461242266</v>
      </c>
      <c r="AI126" s="62">
        <f>LOOKUP($D126,'Design Component Spatial Info'!$C$231:$C$575,'Design Component Spatial Info'!O$231:O$575)</f>
        <v>1486468</v>
      </c>
      <c r="AJ126" s="62">
        <f>LOOKUP($D126,'Design Component Spatial Info'!$C$231:$C$575,'Design Component Spatial Info'!P$231:P$575)</f>
        <v>477650</v>
      </c>
      <c r="AK126">
        <v>1486431.726</v>
      </c>
      <c r="AL126">
        <v>477697.75900000002</v>
      </c>
      <c r="AM126" s="28">
        <v>6.5796999999999994E-2</v>
      </c>
      <c r="AN126" s="97" t="str">
        <f t="shared" si="30"/>
        <v>L</v>
      </c>
    </row>
    <row r="127" spans="1:40" x14ac:dyDescent="0.2">
      <c r="A127" s="60" t="s">
        <v>765</v>
      </c>
      <c r="B127" s="60" t="s">
        <v>381</v>
      </c>
      <c r="C127" s="60" t="s">
        <v>31</v>
      </c>
      <c r="D127" s="70" t="s">
        <v>471</v>
      </c>
      <c r="E127" s="98" t="str">
        <f t="shared" si="24"/>
        <v>036-1</v>
      </c>
      <c r="F127" s="65">
        <v>41739</v>
      </c>
      <c r="G127" s="60" t="s">
        <v>382</v>
      </c>
      <c r="H127" s="58" t="s">
        <v>763</v>
      </c>
      <c r="I127" s="57">
        <v>0.4375</v>
      </c>
      <c r="J127" s="69">
        <v>1</v>
      </c>
      <c r="K127" s="56" t="s">
        <v>96</v>
      </c>
      <c r="L127" s="69">
        <v>8</v>
      </c>
      <c r="M127" s="69">
        <v>2</v>
      </c>
      <c r="N127" s="69">
        <v>2</v>
      </c>
      <c r="O127" s="70" t="s">
        <v>63</v>
      </c>
      <c r="P127" s="70" t="s">
        <v>141</v>
      </c>
      <c r="Q127" s="69"/>
      <c r="R127" s="70">
        <v>0</v>
      </c>
      <c r="S127" s="70"/>
      <c r="T127" s="70"/>
      <c r="U127" s="70"/>
      <c r="V127" s="69"/>
      <c r="W127" s="69"/>
      <c r="AC127" s="70"/>
      <c r="AD127" s="62">
        <f>LOOKUP($D127,'Design Component Spatial Info'!$C$231:$C$575,'Design Component Spatial Info'!E$231:E$575)</f>
        <v>11</v>
      </c>
      <c r="AE127" s="62">
        <f>LOOKUP($D127,'Design Component Spatial Info'!$C$231:$C$575,'Design Component Spatial Info'!M$231:M$575)</f>
        <v>329700.8677</v>
      </c>
      <c r="AF127" s="62">
        <f>LOOKUP($D127,'Design Component Spatial Info'!$C$231:$C$575,'Design Component Spatial Info'!N$231:N$575)</f>
        <v>5442983.9134999998</v>
      </c>
      <c r="AG127" s="67">
        <f t="shared" si="25"/>
        <v>0</v>
      </c>
      <c r="AH127" s="67">
        <f t="shared" si="26"/>
        <v>0</v>
      </c>
      <c r="AI127" s="62">
        <f>LOOKUP($D127,'Design Component Spatial Info'!$C$231:$C$575,'Design Component Spatial Info'!O$231:O$575)</f>
        <v>1486468</v>
      </c>
      <c r="AJ127" s="62">
        <f>LOOKUP($D127,'Design Component Spatial Info'!$C$231:$C$575,'Design Component Spatial Info'!P$231:P$575)</f>
        <v>478450</v>
      </c>
      <c r="AM127" s="28">
        <v>0.105952</v>
      </c>
      <c r="AN127" s="97" t="str">
        <f t="shared" si="30"/>
        <v>L</v>
      </c>
    </row>
    <row r="128" spans="1:40" x14ac:dyDescent="0.2">
      <c r="A128" s="60" t="s">
        <v>765</v>
      </c>
      <c r="B128" s="60" t="s">
        <v>381</v>
      </c>
      <c r="C128" s="60" t="s">
        <v>31</v>
      </c>
      <c r="D128" s="70" t="s">
        <v>491</v>
      </c>
      <c r="E128" s="98" t="str">
        <f t="shared" si="24"/>
        <v>037-1</v>
      </c>
      <c r="F128" s="65">
        <v>41739</v>
      </c>
      <c r="G128" s="60" t="s">
        <v>382</v>
      </c>
      <c r="H128" s="58" t="s">
        <v>763</v>
      </c>
      <c r="I128" s="57">
        <v>0.34513888888888888</v>
      </c>
      <c r="J128" s="69">
        <v>1</v>
      </c>
      <c r="K128" s="56" t="s">
        <v>95</v>
      </c>
      <c r="L128" s="69">
        <v>5</v>
      </c>
      <c r="M128" s="69">
        <v>1</v>
      </c>
      <c r="N128" s="69">
        <v>2</v>
      </c>
      <c r="O128" s="70" t="s">
        <v>63</v>
      </c>
      <c r="P128" s="70" t="s">
        <v>141</v>
      </c>
      <c r="Q128" s="69"/>
      <c r="R128" s="70">
        <v>0</v>
      </c>
      <c r="S128" s="70"/>
      <c r="T128" s="70"/>
      <c r="U128" s="70"/>
      <c r="V128" s="69"/>
      <c r="W128" s="69"/>
      <c r="AC128" s="70"/>
      <c r="AD128" s="62">
        <f>LOOKUP($D128,'Design Component Spatial Info'!$C$231:$C$575,'Design Component Spatial Info'!E$231:E$575)</f>
        <v>11</v>
      </c>
      <c r="AE128" s="62">
        <f>LOOKUP($D128,'Design Component Spatial Info'!$C$231:$C$575,'Design Component Spatial Info'!M$231:M$575)</f>
        <v>327421.99420000002</v>
      </c>
      <c r="AF128" s="62">
        <f>LOOKUP($D128,'Design Component Spatial Info'!$C$231:$C$575,'Design Component Spatial Info'!N$231:N$575)</f>
        <v>5444077.8108999999</v>
      </c>
      <c r="AG128" s="67">
        <f t="shared" si="25"/>
        <v>0</v>
      </c>
      <c r="AH128" s="67">
        <f t="shared" si="26"/>
        <v>0</v>
      </c>
      <c r="AI128" s="62">
        <f>LOOKUP($D128,'Design Component Spatial Info'!$C$231:$C$575,'Design Component Spatial Info'!O$231:O$575)</f>
        <v>1484068</v>
      </c>
      <c r="AJ128" s="62">
        <f>LOOKUP($D128,'Design Component Spatial Info'!$C$231:$C$575,'Design Component Spatial Info'!P$231:P$575)</f>
        <v>479250</v>
      </c>
      <c r="AM128" s="28">
        <v>5.5782999999999999E-2</v>
      </c>
      <c r="AN128" s="97" t="str">
        <f t="shared" si="30"/>
        <v>L</v>
      </c>
    </row>
    <row r="129" spans="1:40" x14ac:dyDescent="0.2">
      <c r="A129" s="60" t="s">
        <v>765</v>
      </c>
      <c r="B129" s="60" t="s">
        <v>381</v>
      </c>
      <c r="C129" s="60" t="s">
        <v>31</v>
      </c>
      <c r="D129" s="70" t="s">
        <v>492</v>
      </c>
      <c r="E129" s="98" t="str">
        <f t="shared" ref="E129:E200" si="37">LEFT(D129,5)</f>
        <v>037-1</v>
      </c>
      <c r="F129" s="65">
        <v>41739</v>
      </c>
      <c r="G129" s="60" t="s">
        <v>382</v>
      </c>
      <c r="H129" s="58" t="s">
        <v>763</v>
      </c>
      <c r="I129" s="57">
        <v>0.38263888888888892</v>
      </c>
      <c r="J129" s="69">
        <v>1</v>
      </c>
      <c r="K129" s="56" t="s">
        <v>96</v>
      </c>
      <c r="L129" s="69">
        <v>4</v>
      </c>
      <c r="M129" s="69">
        <v>2</v>
      </c>
      <c r="N129" s="69">
        <v>2</v>
      </c>
      <c r="O129" s="70" t="s">
        <v>63</v>
      </c>
      <c r="P129" s="70" t="s">
        <v>141</v>
      </c>
      <c r="Q129" s="69"/>
      <c r="R129" s="70">
        <v>0</v>
      </c>
      <c r="S129" s="70"/>
      <c r="T129" s="70"/>
      <c r="U129" s="70"/>
      <c r="V129" s="69"/>
      <c r="W129" s="69"/>
      <c r="AC129" s="70"/>
      <c r="AD129" s="62">
        <f>LOOKUP($D129,'Design Component Spatial Info'!$C$231:$C$575,'Design Component Spatial Info'!E$231:E$575)</f>
        <v>11</v>
      </c>
      <c r="AE129" s="62">
        <f>LOOKUP($D129,'Design Component Spatial Info'!$C$231:$C$575,'Design Component Spatial Info'!M$231:M$575)</f>
        <v>327521.63260000001</v>
      </c>
      <c r="AF129" s="62">
        <f>LOOKUP($D129,'Design Component Spatial Info'!$C$231:$C$575,'Design Component Spatial Info'!N$231:N$575)</f>
        <v>5444872.4313000003</v>
      </c>
      <c r="AG129" s="67">
        <f t="shared" ref="AG129:AG200" si="38">IF(V129="",0,SIN(RADIANS(VALUE(V129)))*VALUE(W129)+AE129)</f>
        <v>0</v>
      </c>
      <c r="AH129" s="67">
        <f t="shared" ref="AH129:AH200" si="39">IF(V129="",0,COS(RADIANS(VALUE(V129)))*VALUE(W129)+AF129)</f>
        <v>0</v>
      </c>
      <c r="AI129" s="62">
        <f>LOOKUP($D129,'Design Component Spatial Info'!$C$231:$C$575,'Design Component Spatial Info'!O$231:O$575)</f>
        <v>1484068</v>
      </c>
      <c r="AJ129" s="62">
        <f>LOOKUP($D129,'Design Component Spatial Info'!$C$231:$C$575,'Design Component Spatial Info'!P$231:P$575)</f>
        <v>480050</v>
      </c>
      <c r="AM129" s="28">
        <v>0.19595199999999999</v>
      </c>
      <c r="AN129" s="97" t="str">
        <f t="shared" si="30"/>
        <v>M</v>
      </c>
    </row>
    <row r="130" spans="1:40" x14ac:dyDescent="0.2">
      <c r="A130" s="60" t="s">
        <v>765</v>
      </c>
      <c r="B130" s="60" t="s">
        <v>381</v>
      </c>
      <c r="C130" s="60" t="s">
        <v>31</v>
      </c>
      <c r="D130" s="70" t="s">
        <v>493</v>
      </c>
      <c r="E130" s="98" t="str">
        <f t="shared" si="37"/>
        <v>037-1</v>
      </c>
      <c r="F130" s="65">
        <v>41739</v>
      </c>
      <c r="G130" s="60" t="s">
        <v>382</v>
      </c>
      <c r="H130" s="58" t="s">
        <v>763</v>
      </c>
      <c r="I130" s="57">
        <v>0.3527777777777778</v>
      </c>
      <c r="J130" s="69">
        <v>1</v>
      </c>
      <c r="K130" s="56" t="s">
        <v>96</v>
      </c>
      <c r="L130" s="69">
        <v>3</v>
      </c>
      <c r="M130" s="69">
        <v>1</v>
      </c>
      <c r="N130" s="69">
        <v>2</v>
      </c>
      <c r="O130" s="70" t="s">
        <v>63</v>
      </c>
      <c r="P130" s="70" t="s">
        <v>141</v>
      </c>
      <c r="Q130" s="69"/>
      <c r="R130" s="70">
        <v>0</v>
      </c>
      <c r="S130" s="70"/>
      <c r="T130" s="70"/>
      <c r="U130" s="70"/>
      <c r="V130" s="69"/>
      <c r="W130" s="69"/>
      <c r="AC130" s="70"/>
      <c r="AD130" s="62">
        <f>LOOKUP($D130,'Design Component Spatial Info'!$C$231:$C$575,'Design Component Spatial Info'!E$231:E$575)</f>
        <v>11</v>
      </c>
      <c r="AE130" s="62">
        <f>LOOKUP($D130,'Design Component Spatial Info'!$C$231:$C$575,'Design Component Spatial Info'!M$231:M$575)</f>
        <v>328214.84159999999</v>
      </c>
      <c r="AF130" s="62">
        <f>LOOKUP($D130,'Design Component Spatial Info'!$C$231:$C$575,'Design Component Spatial Info'!N$231:N$575)</f>
        <v>5443978.0595000004</v>
      </c>
      <c r="AG130" s="67">
        <f t="shared" si="38"/>
        <v>0</v>
      </c>
      <c r="AH130" s="67">
        <f t="shared" si="39"/>
        <v>0</v>
      </c>
      <c r="AI130" s="62">
        <f>LOOKUP($D130,'Design Component Spatial Info'!$C$231:$C$575,'Design Component Spatial Info'!O$231:O$575)</f>
        <v>1484868</v>
      </c>
      <c r="AJ130" s="62">
        <f>LOOKUP($D130,'Design Component Spatial Info'!$C$231:$C$575,'Design Component Spatial Info'!P$231:P$575)</f>
        <v>479250</v>
      </c>
      <c r="AM130" s="28">
        <v>0.12427400000000001</v>
      </c>
      <c r="AN130" s="97" t="str">
        <f t="shared" si="30"/>
        <v>L</v>
      </c>
    </row>
    <row r="131" spans="1:40" x14ac:dyDescent="0.2">
      <c r="A131" s="60" t="s">
        <v>765</v>
      </c>
      <c r="B131" s="60" t="s">
        <v>381</v>
      </c>
      <c r="C131" s="60" t="s">
        <v>31</v>
      </c>
      <c r="D131" s="70" t="s">
        <v>494</v>
      </c>
      <c r="E131" s="98" t="str">
        <f t="shared" si="37"/>
        <v>037-1</v>
      </c>
      <c r="F131" s="65">
        <v>41739</v>
      </c>
      <c r="G131" s="60" t="s">
        <v>382</v>
      </c>
      <c r="H131" s="58" t="s">
        <v>763</v>
      </c>
      <c r="I131" s="57">
        <v>0.36388888888888887</v>
      </c>
      <c r="J131" s="69">
        <v>1</v>
      </c>
      <c r="K131" s="56" t="s">
        <v>96</v>
      </c>
      <c r="L131" s="69">
        <v>3</v>
      </c>
      <c r="M131" s="69">
        <v>0</v>
      </c>
      <c r="N131" s="69">
        <v>2</v>
      </c>
      <c r="O131" s="70" t="s">
        <v>63</v>
      </c>
      <c r="P131" s="70" t="s">
        <v>383</v>
      </c>
      <c r="Q131" s="69">
        <v>85</v>
      </c>
      <c r="R131" s="69">
        <v>1</v>
      </c>
      <c r="S131" s="70" t="s">
        <v>135</v>
      </c>
      <c r="T131" s="70" t="s">
        <v>39</v>
      </c>
      <c r="U131" s="70" t="s">
        <v>87</v>
      </c>
      <c r="V131" s="69">
        <v>17</v>
      </c>
      <c r="W131" s="69">
        <v>200</v>
      </c>
      <c r="X131" s="62" t="s">
        <v>145</v>
      </c>
      <c r="Y131" s="56" t="s">
        <v>121</v>
      </c>
      <c r="AA131" s="56" t="s">
        <v>1334</v>
      </c>
      <c r="AC131" s="70"/>
      <c r="AD131" s="62">
        <f>LOOKUP($D131,'Design Component Spatial Info'!$C$231:$C$575,'Design Component Spatial Info'!E$231:E$575)</f>
        <v>11</v>
      </c>
      <c r="AE131" s="62">
        <f>LOOKUP($D131,'Design Component Spatial Info'!$C$231:$C$575,'Design Component Spatial Info'!M$231:M$575)</f>
        <v>328314.48710000003</v>
      </c>
      <c r="AF131" s="62">
        <f>LOOKUP($D131,'Design Component Spatial Info'!$C$231:$C$575,'Design Component Spatial Info'!N$231:N$575)</f>
        <v>5444772.6770000001</v>
      </c>
      <c r="AG131" s="67">
        <f t="shared" si="38"/>
        <v>328372.96144094458</v>
      </c>
      <c r="AH131" s="67">
        <f t="shared" si="39"/>
        <v>5444963.9379511932</v>
      </c>
      <c r="AI131" s="62">
        <f>LOOKUP($D131,'Design Component Spatial Info'!$C$231:$C$575,'Design Component Spatial Info'!O$231:O$575)</f>
        <v>1484868</v>
      </c>
      <c r="AJ131" s="62">
        <f>LOOKUP($D131,'Design Component Spatial Info'!$C$231:$C$575,'Design Component Spatial Info'!P$231:P$575)</f>
        <v>480050</v>
      </c>
      <c r="AK131">
        <v>1484902.26</v>
      </c>
      <c r="AL131">
        <v>480246.859</v>
      </c>
      <c r="AM131" s="28">
        <v>0.29638900000000001</v>
      </c>
      <c r="AN131" s="97" t="str">
        <f t="shared" ref="AN131:AN193" si="40">IF(AM131&lt;0.05,"VL",IF(AM131&lt;0.16,"L","M"))</f>
        <v>M</v>
      </c>
    </row>
    <row r="132" spans="1:40" x14ac:dyDescent="0.2">
      <c r="A132" s="60" t="s">
        <v>765</v>
      </c>
      <c r="B132" s="60" t="s">
        <v>381</v>
      </c>
      <c r="C132" s="60" t="s">
        <v>31</v>
      </c>
      <c r="D132" s="70" t="s">
        <v>494</v>
      </c>
      <c r="E132" s="98" t="str">
        <f t="shared" ref="E132" si="41">LEFT(D132,5)</f>
        <v>037-1</v>
      </c>
      <c r="F132" s="65">
        <v>41739</v>
      </c>
      <c r="G132" s="60" t="s">
        <v>382</v>
      </c>
      <c r="H132" s="58" t="s">
        <v>763</v>
      </c>
      <c r="I132" s="57">
        <v>0.36388888888888887</v>
      </c>
      <c r="J132" s="69">
        <v>2</v>
      </c>
      <c r="K132" s="56" t="s">
        <v>96</v>
      </c>
      <c r="L132" s="69">
        <v>3</v>
      </c>
      <c r="M132" s="69">
        <v>0</v>
      </c>
      <c r="N132" s="69">
        <v>2</v>
      </c>
      <c r="O132" s="70" t="s">
        <v>63</v>
      </c>
      <c r="P132" s="70" t="s">
        <v>383</v>
      </c>
      <c r="Q132" s="69">
        <v>210</v>
      </c>
      <c r="R132" s="69">
        <v>1</v>
      </c>
      <c r="S132" s="70" t="s">
        <v>135</v>
      </c>
      <c r="T132" s="70" t="s">
        <v>103</v>
      </c>
      <c r="U132" s="70" t="s">
        <v>85</v>
      </c>
      <c r="V132" s="69">
        <v>120</v>
      </c>
      <c r="W132" s="69">
        <v>150</v>
      </c>
      <c r="X132" s="62" t="s">
        <v>145</v>
      </c>
      <c r="Y132" s="56" t="s">
        <v>121</v>
      </c>
      <c r="AA132" s="56" t="s">
        <v>1335</v>
      </c>
      <c r="AC132" s="70"/>
      <c r="AD132" s="62">
        <f>LOOKUP($D132,'Design Component Spatial Info'!$C$231:$C$575,'Design Component Spatial Info'!E$231:E$575)</f>
        <v>11</v>
      </c>
      <c r="AE132" s="62">
        <f>LOOKUP($D132,'Design Component Spatial Info'!$C$231:$C$575,'Design Component Spatial Info'!M$231:M$575)</f>
        <v>328314.48710000003</v>
      </c>
      <c r="AF132" s="62">
        <f>LOOKUP($D132,'Design Component Spatial Info'!$C$231:$C$575,'Design Component Spatial Info'!N$231:N$575)</f>
        <v>5444772.6770000001</v>
      </c>
      <c r="AG132" s="67">
        <f t="shared" ref="AG132" si="42">IF(V132="",0,SIN(RADIANS(VALUE(V132)))*VALUE(W132)+AE132)</f>
        <v>328444.39091056772</v>
      </c>
      <c r="AH132" s="67">
        <f t="shared" ref="AH132" si="43">IF(V132="",0,COS(RADIANS(VALUE(V132)))*VALUE(W132)+AF132)</f>
        <v>5444697.6770000001</v>
      </c>
      <c r="AI132" s="62">
        <f>LOOKUP($D132,'Design Component Spatial Info'!$C$231:$C$575,'Design Component Spatial Info'!O$231:O$575)</f>
        <v>1484868</v>
      </c>
      <c r="AJ132" s="62">
        <f>LOOKUP($D132,'Design Component Spatial Info'!$C$231:$C$575,'Design Component Spatial Info'!P$231:P$575)</f>
        <v>480050</v>
      </c>
      <c r="AK132">
        <v>1485006.382</v>
      </c>
      <c r="AL132">
        <v>479991.86499999999</v>
      </c>
      <c r="AM132" s="28">
        <v>0.29638900000000001</v>
      </c>
      <c r="AN132" s="97" t="str">
        <f t="shared" si="40"/>
        <v>M</v>
      </c>
    </row>
    <row r="133" spans="1:40" x14ac:dyDescent="0.2">
      <c r="A133" s="60" t="s">
        <v>765</v>
      </c>
      <c r="B133" s="60" t="s">
        <v>381</v>
      </c>
      <c r="C133" s="60" t="s">
        <v>31</v>
      </c>
      <c r="D133" s="70" t="s">
        <v>534</v>
      </c>
      <c r="E133" s="98" t="str">
        <f t="shared" ref="E133" si="44">LEFT(D133,5)</f>
        <v>038-1</v>
      </c>
      <c r="F133" s="65">
        <v>41739</v>
      </c>
      <c r="G133" s="60" t="s">
        <v>382</v>
      </c>
      <c r="H133" s="58" t="s">
        <v>763</v>
      </c>
      <c r="I133" s="57">
        <v>0.2951388888888889</v>
      </c>
      <c r="J133" s="69">
        <v>1</v>
      </c>
      <c r="K133" s="56" t="s">
        <v>95</v>
      </c>
      <c r="L133" s="69">
        <v>1</v>
      </c>
      <c r="M133" s="89">
        <v>0</v>
      </c>
      <c r="N133" s="69">
        <v>2</v>
      </c>
      <c r="O133" s="70" t="s">
        <v>63</v>
      </c>
      <c r="P133" s="70" t="s">
        <v>383</v>
      </c>
      <c r="Q133" s="69">
        <v>15</v>
      </c>
      <c r="R133" s="70">
        <v>1</v>
      </c>
      <c r="S133" s="70" t="s">
        <v>135</v>
      </c>
      <c r="T133" s="70" t="s">
        <v>39</v>
      </c>
      <c r="U133" s="70" t="s">
        <v>87</v>
      </c>
      <c r="V133" s="69">
        <v>205</v>
      </c>
      <c r="W133" s="69">
        <v>150</v>
      </c>
      <c r="X133" s="62" t="s">
        <v>145</v>
      </c>
      <c r="Y133" s="56" t="s">
        <v>121</v>
      </c>
      <c r="AA133" s="56" t="s">
        <v>1336</v>
      </c>
      <c r="AC133" s="70"/>
      <c r="AD133" s="62">
        <f>LOOKUP($D133,'Design Component Spatial Info'!$C$231:$C$575,'Design Component Spatial Info'!E$231:E$575)</f>
        <v>11</v>
      </c>
      <c r="AE133" s="62">
        <f>LOOKUP($D133,'Design Component Spatial Info'!$C$231:$C$575,'Design Component Spatial Info'!M$231:M$575)</f>
        <v>327027.69099999999</v>
      </c>
      <c r="AF133" s="62">
        <f>LOOKUP($D133,'Design Component Spatial Info'!$C$231:$C$575,'Design Component Spatial Info'!N$231:N$575)</f>
        <v>5447355.9961000001</v>
      </c>
      <c r="AG133" s="67">
        <f t="shared" ref="AG133" si="45">IF(V133="",0,SIN(RADIANS(VALUE(V133)))*VALUE(W133)+AE133)</f>
        <v>326964.2982607389</v>
      </c>
      <c r="AH133" s="67">
        <f t="shared" ref="AH133" si="46">IF(V133="",0,COS(RADIANS(VALUE(V133)))*VALUE(W133)+AF133)</f>
        <v>5447220.0499319443</v>
      </c>
      <c r="AI133" s="62">
        <f>LOOKUP($D133,'Design Component Spatial Info'!$C$231:$C$575,'Design Component Spatial Info'!O$231:O$575)</f>
        <v>1483268</v>
      </c>
      <c r="AJ133" s="62">
        <f>LOOKUP($D133,'Design Component Spatial Info'!$C$231:$C$575,'Design Component Spatial Info'!P$231:P$575)</f>
        <v>482450</v>
      </c>
      <c r="AK133">
        <v>1483221.966</v>
      </c>
      <c r="AL133">
        <v>482307.35</v>
      </c>
      <c r="AM133" s="28">
        <v>0.15933700000000001</v>
      </c>
      <c r="AN133" s="97" t="str">
        <f t="shared" si="40"/>
        <v>L</v>
      </c>
    </row>
    <row r="134" spans="1:40" ht="12" customHeight="1" x14ac:dyDescent="0.2">
      <c r="A134" s="60" t="s">
        <v>765</v>
      </c>
      <c r="B134" s="60" t="s">
        <v>381</v>
      </c>
      <c r="C134" s="60" t="s">
        <v>31</v>
      </c>
      <c r="D134" s="70" t="s">
        <v>535</v>
      </c>
      <c r="E134" s="98" t="str">
        <f t="shared" si="37"/>
        <v>038-1</v>
      </c>
      <c r="F134" s="65">
        <v>41739</v>
      </c>
      <c r="G134" s="60" t="s">
        <v>382</v>
      </c>
      <c r="H134" s="58" t="s">
        <v>763</v>
      </c>
      <c r="I134" s="57">
        <v>0.32430555555555557</v>
      </c>
      <c r="J134" s="69">
        <v>1</v>
      </c>
      <c r="K134" s="56" t="s">
        <v>96</v>
      </c>
      <c r="L134" s="69">
        <v>1</v>
      </c>
      <c r="M134" s="69">
        <v>1</v>
      </c>
      <c r="N134" s="69">
        <v>2</v>
      </c>
      <c r="O134" s="70" t="s">
        <v>63</v>
      </c>
      <c r="P134" s="70" t="s">
        <v>383</v>
      </c>
      <c r="Q134" s="69">
        <v>113</v>
      </c>
      <c r="R134" s="69">
        <v>1</v>
      </c>
      <c r="S134" s="70" t="s">
        <v>135</v>
      </c>
      <c r="T134" s="70" t="s">
        <v>144</v>
      </c>
      <c r="U134" s="70" t="s">
        <v>87</v>
      </c>
      <c r="V134" s="69">
        <v>267</v>
      </c>
      <c r="W134" s="69">
        <v>360</v>
      </c>
      <c r="X134" s="62" t="s">
        <v>145</v>
      </c>
      <c r="Y134" s="56" t="s">
        <v>121</v>
      </c>
      <c r="AA134" s="56" t="s">
        <v>1337</v>
      </c>
      <c r="AC134" s="70"/>
      <c r="AD134" s="62">
        <f>LOOKUP($D134,'Design Component Spatial Info'!$C$231:$C$575,'Design Component Spatial Info'!E$231:E$575)</f>
        <v>11</v>
      </c>
      <c r="AE134" s="62">
        <f>LOOKUP($D134,'Design Component Spatial Info'!$C$231:$C$575,'Design Component Spatial Info'!M$231:M$575)</f>
        <v>327173</v>
      </c>
      <c r="AF134" s="62">
        <f>LOOKUP($D134,'Design Component Spatial Info'!$C$231:$C$575,'Design Component Spatial Info'!N$231:N$575)</f>
        <v>5448149</v>
      </c>
      <c r="AG134" s="67">
        <f t="shared" si="38"/>
        <v>326813.49336748838</v>
      </c>
      <c r="AH134" s="67">
        <f t="shared" si="39"/>
        <v>5448130.1590557527</v>
      </c>
      <c r="AI134" s="62">
        <f>LOOKUP($D134,'Design Component Spatial Info'!$C$231:$C$575,'Design Component Spatial Info'!O$231:O$575)</f>
        <v>1483313.554</v>
      </c>
      <c r="AJ134" s="62">
        <f>LOOKUP($D134,'Design Component Spatial Info'!$C$231:$C$575,'Design Component Spatial Info'!P$231:P$575)</f>
        <v>483254.12400000001</v>
      </c>
      <c r="AK134">
        <v>1482958.804</v>
      </c>
      <c r="AL134">
        <v>483190.61800000002</v>
      </c>
      <c r="AM134" s="28">
        <v>0.10378</v>
      </c>
      <c r="AN134" s="97" t="str">
        <f t="shared" si="40"/>
        <v>L</v>
      </c>
    </row>
    <row r="135" spans="1:40" x14ac:dyDescent="0.2">
      <c r="A135" s="60" t="s">
        <v>765</v>
      </c>
      <c r="B135" s="60" t="s">
        <v>381</v>
      </c>
      <c r="C135" s="60" t="s">
        <v>31</v>
      </c>
      <c r="D135" s="70" t="s">
        <v>536</v>
      </c>
      <c r="E135" s="98" t="str">
        <f t="shared" si="37"/>
        <v>038-1</v>
      </c>
      <c r="F135" s="65">
        <v>41739</v>
      </c>
      <c r="G135" s="60" t="s">
        <v>382</v>
      </c>
      <c r="H135" s="58" t="s">
        <v>763</v>
      </c>
      <c r="I135" s="57">
        <v>0.31319444444444444</v>
      </c>
      <c r="J135" s="69">
        <v>1</v>
      </c>
      <c r="K135" s="56" t="s">
        <v>96</v>
      </c>
      <c r="L135" s="69">
        <v>1</v>
      </c>
      <c r="M135" s="69">
        <v>0</v>
      </c>
      <c r="N135" s="69">
        <v>2</v>
      </c>
      <c r="O135" s="70" t="s">
        <v>63</v>
      </c>
      <c r="P135" s="70" t="s">
        <v>383</v>
      </c>
      <c r="Q135" s="69">
        <v>40</v>
      </c>
      <c r="R135" s="69">
        <v>1</v>
      </c>
      <c r="S135" s="70" t="s">
        <v>135</v>
      </c>
      <c r="T135" s="70" t="s">
        <v>39</v>
      </c>
      <c r="U135" s="70" t="s">
        <v>87</v>
      </c>
      <c r="V135" s="69">
        <v>140</v>
      </c>
      <c r="W135" s="69">
        <v>150</v>
      </c>
      <c r="X135" s="62" t="s">
        <v>145</v>
      </c>
      <c r="Y135" s="56" t="s">
        <v>121</v>
      </c>
      <c r="AA135" s="56" t="s">
        <v>1338</v>
      </c>
      <c r="AC135" s="70"/>
      <c r="AD135" s="62">
        <f>LOOKUP($D135,'Design Component Spatial Info'!$C$231:$C$575,'Design Component Spatial Info'!E$231:E$575)</f>
        <v>11</v>
      </c>
      <c r="AE135" s="62">
        <f>LOOKUP($D135,'Design Component Spatial Info'!$C$231:$C$575,'Design Component Spatial Info'!M$231:M$575)</f>
        <v>327820.57089999999</v>
      </c>
      <c r="AF135" s="62">
        <f>LOOKUP($D135,'Design Component Spatial Info'!$C$231:$C$575,'Design Component Spatial Info'!N$231:N$575)</f>
        <v>5447256.2407</v>
      </c>
      <c r="AG135" s="67">
        <f t="shared" si="38"/>
        <v>327916.98904145299</v>
      </c>
      <c r="AH135" s="67">
        <f t="shared" si="39"/>
        <v>5447141.3340335321</v>
      </c>
      <c r="AI135" s="62">
        <f>LOOKUP($D135,'Design Component Spatial Info'!$C$231:$C$575,'Design Component Spatial Info'!O$231:O$575)</f>
        <v>1484068</v>
      </c>
      <c r="AJ135" s="62">
        <f>LOOKUP($D135,'Design Component Spatial Info'!$C$231:$C$575,'Design Component Spatial Info'!P$231:P$575)</f>
        <v>482450</v>
      </c>
      <c r="AK135">
        <v>1484178.0870000001</v>
      </c>
      <c r="AL135">
        <v>482348.13299999997</v>
      </c>
      <c r="AM135" s="28">
        <v>0.25268000000000002</v>
      </c>
      <c r="AN135" s="97" t="str">
        <f t="shared" si="40"/>
        <v>M</v>
      </c>
    </row>
    <row r="136" spans="1:40" x14ac:dyDescent="0.2">
      <c r="A136" s="60" t="s">
        <v>765</v>
      </c>
      <c r="B136" s="60" t="s">
        <v>381</v>
      </c>
      <c r="C136" s="60" t="s">
        <v>31</v>
      </c>
      <c r="D136" s="70" t="s">
        <v>536</v>
      </c>
      <c r="E136" s="98" t="str">
        <f t="shared" ref="E136" si="47">LEFT(D136,5)</f>
        <v>038-1</v>
      </c>
      <c r="F136" s="65">
        <v>41739</v>
      </c>
      <c r="G136" s="60" t="s">
        <v>382</v>
      </c>
      <c r="H136" s="58" t="s">
        <v>763</v>
      </c>
      <c r="I136" s="57">
        <v>0.31319444444444444</v>
      </c>
      <c r="J136" s="69">
        <v>2</v>
      </c>
      <c r="K136" s="56" t="s">
        <v>96</v>
      </c>
      <c r="L136" s="69">
        <v>1</v>
      </c>
      <c r="M136" s="69">
        <v>0</v>
      </c>
      <c r="N136" s="69">
        <v>2</v>
      </c>
      <c r="O136" s="70" t="s">
        <v>63</v>
      </c>
      <c r="P136" s="70" t="s">
        <v>383</v>
      </c>
      <c r="Q136" s="69">
        <v>85</v>
      </c>
      <c r="R136" s="69">
        <v>1</v>
      </c>
      <c r="S136" s="70" t="s">
        <v>135</v>
      </c>
      <c r="T136" s="70" t="s">
        <v>39</v>
      </c>
      <c r="U136" s="70" t="s">
        <v>87</v>
      </c>
      <c r="V136" s="69">
        <v>87</v>
      </c>
      <c r="W136" s="69">
        <v>150</v>
      </c>
      <c r="X136" s="62" t="s">
        <v>145</v>
      </c>
      <c r="Y136" s="56" t="s">
        <v>121</v>
      </c>
      <c r="AA136" s="56" t="s">
        <v>1339</v>
      </c>
      <c r="AC136" s="70"/>
      <c r="AD136" s="62">
        <f>LOOKUP($D136,'Design Component Spatial Info'!$C$231:$C$575,'Design Component Spatial Info'!E$231:E$575)</f>
        <v>11</v>
      </c>
      <c r="AE136" s="62">
        <f>LOOKUP($D136,'Design Component Spatial Info'!$C$231:$C$575,'Design Component Spatial Info'!M$231:M$575)</f>
        <v>327820.57089999999</v>
      </c>
      <c r="AF136" s="62">
        <f>LOOKUP($D136,'Design Component Spatial Info'!$C$231:$C$575,'Design Component Spatial Info'!N$231:N$575)</f>
        <v>5447256.2407</v>
      </c>
      <c r="AG136" s="67">
        <f t="shared" ref="AG136" si="48">IF(V136="",0,SIN(RADIANS(VALUE(V136)))*VALUE(W136)+AE136)</f>
        <v>327970.36533021316</v>
      </c>
      <c r="AH136" s="67">
        <f t="shared" ref="AH136" si="49">IF(V136="",0,COS(RADIANS(VALUE(V136)))*VALUE(W136)+AF136)</f>
        <v>5447264.0910934368</v>
      </c>
      <c r="AI136" s="62">
        <f>LOOKUP($D136,'Design Component Spatial Info'!$C$231:$C$575,'Design Component Spatial Info'!O$231:O$575)</f>
        <v>1484068</v>
      </c>
      <c r="AJ136" s="62">
        <f>LOOKUP($D136,'Design Component Spatial Info'!$C$231:$C$575,'Design Component Spatial Info'!P$231:P$575)</f>
        <v>482450</v>
      </c>
      <c r="AK136">
        <v>1484215.814</v>
      </c>
      <c r="AL136">
        <v>482476.462</v>
      </c>
      <c r="AM136" s="28">
        <v>0.25268000000000002</v>
      </c>
      <c r="AN136" s="97" t="str">
        <f t="shared" si="40"/>
        <v>M</v>
      </c>
    </row>
    <row r="137" spans="1:40" x14ac:dyDescent="0.2">
      <c r="A137" s="60" t="s">
        <v>765</v>
      </c>
      <c r="B137" s="60" t="s">
        <v>381</v>
      </c>
      <c r="C137" s="60" t="s">
        <v>31</v>
      </c>
      <c r="D137" s="70" t="s">
        <v>537</v>
      </c>
      <c r="E137" s="98" t="str">
        <f t="shared" si="37"/>
        <v>038-1</v>
      </c>
      <c r="F137" s="65">
        <v>41739</v>
      </c>
      <c r="G137" s="60" t="s">
        <v>382</v>
      </c>
      <c r="H137" s="58" t="s">
        <v>763</v>
      </c>
      <c r="I137" s="57">
        <v>0.30277777777777776</v>
      </c>
      <c r="J137" s="69">
        <v>1</v>
      </c>
      <c r="K137" s="56" t="s">
        <v>95</v>
      </c>
      <c r="L137" s="69">
        <v>1</v>
      </c>
      <c r="M137" s="69">
        <v>0</v>
      </c>
      <c r="N137" s="69">
        <v>2</v>
      </c>
      <c r="O137" s="70" t="s">
        <v>63</v>
      </c>
      <c r="P137" s="70" t="s">
        <v>141</v>
      </c>
      <c r="Q137" s="69"/>
      <c r="R137" s="69">
        <v>0</v>
      </c>
      <c r="S137" s="70"/>
      <c r="T137" s="70"/>
      <c r="U137" s="70"/>
      <c r="V137" s="69"/>
      <c r="W137" s="69"/>
      <c r="AC137" s="70"/>
      <c r="AD137" s="62">
        <f>LOOKUP($D137,'Design Component Spatial Info'!$C$231:$C$575,'Design Component Spatial Info'!E$231:E$575)</f>
        <v>11</v>
      </c>
      <c r="AE137" s="62">
        <f>LOOKUP($D137,'Design Component Spatial Info'!$C$231:$C$575,'Design Component Spatial Info'!M$231:M$575)</f>
        <v>327920.22470000002</v>
      </c>
      <c r="AF137" s="62">
        <f>LOOKUP($D137,'Design Component Spatial Info'!$C$231:$C$575,'Design Component Spatial Info'!N$231:N$575)</f>
        <v>5448050.8267999999</v>
      </c>
      <c r="AG137" s="67">
        <f t="shared" si="38"/>
        <v>0</v>
      </c>
      <c r="AH137" s="67">
        <f t="shared" si="39"/>
        <v>0</v>
      </c>
      <c r="AI137" s="62">
        <f>LOOKUP($D137,'Design Component Spatial Info'!$C$231:$C$575,'Design Component Spatial Info'!O$231:O$575)</f>
        <v>1484068</v>
      </c>
      <c r="AJ137" s="62">
        <f>LOOKUP($D137,'Design Component Spatial Info'!$C$231:$C$575,'Design Component Spatial Info'!P$231:P$575)</f>
        <v>483250</v>
      </c>
      <c r="AM137" s="28">
        <v>0.19088899999999998</v>
      </c>
      <c r="AN137" s="97" t="str">
        <f t="shared" si="40"/>
        <v>M</v>
      </c>
    </row>
    <row r="138" spans="1:40" x14ac:dyDescent="0.2">
      <c r="A138" s="60" t="s">
        <v>765</v>
      </c>
      <c r="B138" s="60" t="s">
        <v>381</v>
      </c>
      <c r="C138" s="60" t="s">
        <v>31</v>
      </c>
      <c r="D138" s="70" t="s">
        <v>558</v>
      </c>
      <c r="E138" s="98" t="str">
        <f t="shared" si="37"/>
        <v>039-1</v>
      </c>
      <c r="F138" s="65">
        <v>41765</v>
      </c>
      <c r="G138" s="60" t="s">
        <v>382</v>
      </c>
      <c r="H138" s="58" t="s">
        <v>763</v>
      </c>
      <c r="I138" s="57">
        <v>0.27361111111111108</v>
      </c>
      <c r="J138" s="69">
        <v>1</v>
      </c>
      <c r="K138" s="56" t="s">
        <v>96</v>
      </c>
      <c r="L138" s="69">
        <v>4</v>
      </c>
      <c r="M138" s="69">
        <v>2</v>
      </c>
      <c r="N138" s="69">
        <v>1</v>
      </c>
      <c r="O138" s="70" t="s">
        <v>63</v>
      </c>
      <c r="P138" s="70" t="s">
        <v>141</v>
      </c>
      <c r="Q138" s="69"/>
      <c r="R138" s="69">
        <v>0</v>
      </c>
      <c r="S138" s="70"/>
      <c r="T138" s="70"/>
      <c r="U138" s="70"/>
      <c r="V138" s="69"/>
      <c r="W138" s="69"/>
      <c r="AC138" s="70"/>
      <c r="AD138" s="62">
        <f>LOOKUP($D138,'Design Component Spatial Info'!$C$231:$C$575,'Design Component Spatial Info'!E$231:E$575)</f>
        <v>11</v>
      </c>
      <c r="AE138" s="62">
        <f>LOOKUP($D138,'Design Component Spatial Info'!$C$231:$C$575,'Design Component Spatial Info'!M$231:M$575)</f>
        <v>327426.30119999999</v>
      </c>
      <c r="AF138" s="62">
        <f>LOOKUP($D138,'Design Component Spatial Info'!$C$231:$C$575,'Design Component Spatial Info'!N$231:N$575)</f>
        <v>5450534.3004999999</v>
      </c>
      <c r="AG138" s="67">
        <f t="shared" si="38"/>
        <v>0</v>
      </c>
      <c r="AH138" s="67">
        <f t="shared" si="39"/>
        <v>0</v>
      </c>
      <c r="AI138" s="62">
        <f>LOOKUP($D138,'Design Component Spatial Info'!$C$231:$C$575,'Design Component Spatial Info'!O$231:O$575)</f>
        <v>1483268</v>
      </c>
      <c r="AJ138" s="62">
        <f>LOOKUP($D138,'Design Component Spatial Info'!$C$231:$C$575,'Design Component Spatial Info'!P$231:P$575)</f>
        <v>485650</v>
      </c>
      <c r="AM138" s="28">
        <v>0.17117100000000002</v>
      </c>
      <c r="AN138" s="97" t="str">
        <f t="shared" si="40"/>
        <v>M</v>
      </c>
    </row>
    <row r="139" spans="1:40" x14ac:dyDescent="0.2">
      <c r="A139" s="60" t="s">
        <v>765</v>
      </c>
      <c r="B139" s="60" t="s">
        <v>381</v>
      </c>
      <c r="C139" s="60" t="s">
        <v>31</v>
      </c>
      <c r="D139" s="70" t="s">
        <v>559</v>
      </c>
      <c r="E139" s="98" t="str">
        <f t="shared" si="37"/>
        <v>039-1</v>
      </c>
      <c r="F139" s="65">
        <v>41765</v>
      </c>
      <c r="G139" s="60" t="s">
        <v>382</v>
      </c>
      <c r="H139" s="58" t="s">
        <v>763</v>
      </c>
      <c r="I139" s="57">
        <v>0.25069444444444444</v>
      </c>
      <c r="J139" s="69">
        <v>1</v>
      </c>
      <c r="K139" s="56" t="s">
        <v>95</v>
      </c>
      <c r="L139" s="69">
        <v>2</v>
      </c>
      <c r="M139" s="69">
        <v>1</v>
      </c>
      <c r="N139" s="69">
        <v>1</v>
      </c>
      <c r="O139" s="70" t="s">
        <v>63</v>
      </c>
      <c r="P139" s="70" t="s">
        <v>141</v>
      </c>
      <c r="Q139" s="69"/>
      <c r="R139" s="69">
        <v>0</v>
      </c>
      <c r="S139" s="70"/>
      <c r="T139" s="70"/>
      <c r="U139" s="70"/>
      <c r="V139" s="69"/>
      <c r="W139" s="69"/>
      <c r="AC139" s="70"/>
      <c r="AD139" s="62">
        <f>LOOKUP($D139,'Design Component Spatial Info'!$C$231:$C$575,'Design Component Spatial Info'!E$231:E$575)</f>
        <v>11</v>
      </c>
      <c r="AE139" s="62">
        <f>LOOKUP($D139,'Design Component Spatial Info'!$C$231:$C$575,'Design Component Spatial Info'!M$231:M$575)</f>
        <v>327525.9633</v>
      </c>
      <c r="AF139" s="62">
        <f>LOOKUP($D139,'Design Component Spatial Info'!$C$231:$C$575,'Design Component Spatial Info'!N$231:N$575)</f>
        <v>5451328.8552999999</v>
      </c>
      <c r="AG139" s="67">
        <f t="shared" si="38"/>
        <v>0</v>
      </c>
      <c r="AH139" s="67">
        <f t="shared" si="39"/>
        <v>0</v>
      </c>
      <c r="AI139" s="62">
        <f>LOOKUP($D139,'Design Component Spatial Info'!$C$231:$C$575,'Design Component Spatial Info'!O$231:O$575)</f>
        <v>1483268</v>
      </c>
      <c r="AJ139" s="62">
        <f>LOOKUP($D139,'Design Component Spatial Info'!$C$231:$C$575,'Design Component Spatial Info'!P$231:P$575)</f>
        <v>486450</v>
      </c>
      <c r="AM139" s="28">
        <v>9.3842999999999996E-2</v>
      </c>
      <c r="AN139" s="97" t="str">
        <f t="shared" si="40"/>
        <v>L</v>
      </c>
    </row>
    <row r="140" spans="1:40" x14ac:dyDescent="0.2">
      <c r="A140" s="60" t="s">
        <v>765</v>
      </c>
      <c r="B140" s="60" t="s">
        <v>381</v>
      </c>
      <c r="C140" s="60" t="s">
        <v>31</v>
      </c>
      <c r="D140" s="70" t="s">
        <v>560</v>
      </c>
      <c r="E140" s="98" t="str">
        <f t="shared" si="37"/>
        <v>039-1</v>
      </c>
      <c r="F140" s="65">
        <v>41765</v>
      </c>
      <c r="G140" s="60" t="s">
        <v>382</v>
      </c>
      <c r="H140" s="58" t="s">
        <v>763</v>
      </c>
      <c r="I140" s="57">
        <v>0.29375000000000001</v>
      </c>
      <c r="J140" s="69">
        <v>1</v>
      </c>
      <c r="K140" s="56" t="s">
        <v>96</v>
      </c>
      <c r="L140" s="69">
        <v>4</v>
      </c>
      <c r="M140" s="69">
        <v>2</v>
      </c>
      <c r="N140" s="69">
        <v>1</v>
      </c>
      <c r="O140" s="70" t="s">
        <v>63</v>
      </c>
      <c r="P140" s="70" t="s">
        <v>141</v>
      </c>
      <c r="Q140" s="69"/>
      <c r="R140" s="69">
        <v>0</v>
      </c>
      <c r="S140" s="70"/>
      <c r="T140" s="70"/>
      <c r="U140" s="70"/>
      <c r="V140" s="69"/>
      <c r="W140" s="69"/>
      <c r="AC140" s="70"/>
      <c r="AD140" s="62">
        <f>LOOKUP($D140,'Design Component Spatial Info'!$C$231:$C$575,'Design Component Spatial Info'!E$231:E$575)</f>
        <v>11</v>
      </c>
      <c r="AE140" s="62">
        <f>LOOKUP($D140,'Design Component Spatial Info'!$C$231:$C$575,'Design Component Spatial Info'!M$231:M$575)</f>
        <v>328219.20909999998</v>
      </c>
      <c r="AF140" s="62">
        <f>LOOKUP($D140,'Design Component Spatial Info'!$C$231:$C$575,'Design Component Spatial Info'!N$231:N$575)</f>
        <v>5450434.5334999999</v>
      </c>
      <c r="AG140" s="67">
        <f t="shared" si="38"/>
        <v>0</v>
      </c>
      <c r="AH140" s="67">
        <f t="shared" si="39"/>
        <v>0</v>
      </c>
      <c r="AI140" s="62">
        <f>LOOKUP($D140,'Design Component Spatial Info'!$C$231:$C$575,'Design Component Spatial Info'!O$231:O$575)</f>
        <v>1484068</v>
      </c>
      <c r="AJ140" s="62">
        <f>LOOKUP($D140,'Design Component Spatial Info'!$C$231:$C$575,'Design Component Spatial Info'!P$231:P$575)</f>
        <v>485650</v>
      </c>
      <c r="AM140" s="28">
        <v>0.114344</v>
      </c>
      <c r="AN140" s="97" t="str">
        <f t="shared" si="40"/>
        <v>L</v>
      </c>
    </row>
    <row r="141" spans="1:40" x14ac:dyDescent="0.2">
      <c r="A141" s="60" t="s">
        <v>765</v>
      </c>
      <c r="B141" s="60" t="s">
        <v>381</v>
      </c>
      <c r="C141" s="60" t="s">
        <v>31</v>
      </c>
      <c r="D141" s="70" t="s">
        <v>531</v>
      </c>
      <c r="E141" s="98" t="str">
        <f t="shared" si="37"/>
        <v>039-2</v>
      </c>
      <c r="F141" s="65">
        <v>41739</v>
      </c>
      <c r="G141" s="60" t="s">
        <v>382</v>
      </c>
      <c r="H141" s="58" t="s">
        <v>763</v>
      </c>
      <c r="I141" s="57">
        <v>0.56874999999999998</v>
      </c>
      <c r="J141" s="69">
        <v>1</v>
      </c>
      <c r="K141" s="56" t="s">
        <v>95</v>
      </c>
      <c r="L141" s="69">
        <v>12</v>
      </c>
      <c r="M141" s="69">
        <v>2</v>
      </c>
      <c r="N141" s="69">
        <v>1</v>
      </c>
      <c r="O141" s="70" t="s">
        <v>63</v>
      </c>
      <c r="P141" s="70" t="s">
        <v>383</v>
      </c>
      <c r="Q141" s="69">
        <v>15</v>
      </c>
      <c r="R141" s="69">
        <v>2</v>
      </c>
      <c r="S141" s="70" t="s">
        <v>384</v>
      </c>
      <c r="T141" s="70" t="s">
        <v>42</v>
      </c>
      <c r="U141" s="70" t="s">
        <v>83</v>
      </c>
      <c r="V141" s="69">
        <v>160</v>
      </c>
      <c r="W141" s="69">
        <v>40</v>
      </c>
      <c r="X141" s="62" t="s">
        <v>145</v>
      </c>
      <c r="Y141" s="56" t="s">
        <v>121</v>
      </c>
      <c r="AA141" s="56" t="s">
        <v>1340</v>
      </c>
      <c r="AC141" s="70"/>
      <c r="AD141" s="62">
        <f>LOOKUP($D141,'Design Component Spatial Info'!$C$231:$C$575,'Design Component Spatial Info'!E$231:E$575)</f>
        <v>11</v>
      </c>
      <c r="AE141" s="62">
        <f>LOOKUP($D141,'Design Component Spatial Info'!$C$231:$C$575,'Design Component Spatial Info'!M$231:M$575)</f>
        <v>323955.7464</v>
      </c>
      <c r="AF141" s="62">
        <f>LOOKUP($D141,'Design Component Spatial Info'!$C$231:$C$575,'Design Component Spatial Info'!N$231:N$575)</f>
        <v>5448549.5422999999</v>
      </c>
      <c r="AG141" s="67">
        <f t="shared" si="38"/>
        <v>323969.42720573302</v>
      </c>
      <c r="AH141" s="67">
        <f t="shared" si="39"/>
        <v>5448511.9545951681</v>
      </c>
      <c r="AI141" s="62">
        <f>LOOKUP($D141,'Design Component Spatial Info'!$C$231:$C$575,'Design Component Spatial Info'!O$231:O$575)</f>
        <v>1480068</v>
      </c>
      <c r="AJ141" s="62">
        <f>LOOKUP($D141,'Design Component Spatial Info'!$C$231:$C$575,'Design Component Spatial Info'!P$231:P$575)</f>
        <v>483250</v>
      </c>
      <c r="AK141">
        <v>1480086.27</v>
      </c>
      <c r="AL141">
        <v>483214.45</v>
      </c>
      <c r="AM141" s="28">
        <v>0.10654999999999999</v>
      </c>
      <c r="AN141" s="97" t="str">
        <f t="shared" si="40"/>
        <v>L</v>
      </c>
    </row>
    <row r="142" spans="1:40" x14ac:dyDescent="0.2">
      <c r="A142" s="60" t="s">
        <v>765</v>
      </c>
      <c r="B142" s="60" t="s">
        <v>381</v>
      </c>
      <c r="C142" s="60" t="s">
        <v>31</v>
      </c>
      <c r="D142" s="70" t="s">
        <v>532</v>
      </c>
      <c r="E142" s="98" t="str">
        <f t="shared" si="37"/>
        <v>039-2</v>
      </c>
      <c r="F142" s="65">
        <v>41739</v>
      </c>
      <c r="G142" s="60" t="s">
        <v>382</v>
      </c>
      <c r="H142" s="58" t="s">
        <v>763</v>
      </c>
      <c r="I142" s="57">
        <v>0.58611111111111114</v>
      </c>
      <c r="J142" s="69">
        <v>1</v>
      </c>
      <c r="K142" s="56" t="s">
        <v>95</v>
      </c>
      <c r="L142" s="69">
        <v>12</v>
      </c>
      <c r="M142" s="69">
        <v>1</v>
      </c>
      <c r="N142" s="69">
        <v>2</v>
      </c>
      <c r="O142" s="70" t="s">
        <v>63</v>
      </c>
      <c r="P142" s="70" t="s">
        <v>383</v>
      </c>
      <c r="Q142" s="69">
        <v>162</v>
      </c>
      <c r="R142" s="69">
        <v>1</v>
      </c>
      <c r="S142" s="70" t="s">
        <v>135</v>
      </c>
      <c r="T142" s="70" t="s">
        <v>39</v>
      </c>
      <c r="U142" s="70" t="s">
        <v>87</v>
      </c>
      <c r="V142" s="69">
        <v>208</v>
      </c>
      <c r="W142" s="69">
        <v>200</v>
      </c>
      <c r="X142" s="62" t="s">
        <v>145</v>
      </c>
      <c r="Y142" s="56" t="s">
        <v>121</v>
      </c>
      <c r="AA142" s="56" t="s">
        <v>1341</v>
      </c>
      <c r="AC142" s="70"/>
      <c r="AD142" s="62">
        <f>LOOKUP($D142,'Design Component Spatial Info'!$C$231:$C$575,'Design Component Spatial Info'!E$231:E$575)</f>
        <v>11</v>
      </c>
      <c r="AE142" s="62">
        <f>LOOKUP($D142,'Design Component Spatial Info'!$C$231:$C$575,'Design Component Spatial Info'!M$231:M$575)</f>
        <v>324649.02500000002</v>
      </c>
      <c r="AF142" s="62">
        <f>LOOKUP($D142,'Design Component Spatial Info'!$C$231:$C$575,'Design Component Spatial Info'!N$231:N$575)</f>
        <v>5447655.2165999999</v>
      </c>
      <c r="AG142" s="67">
        <f t="shared" si="38"/>
        <v>324555.13068744284</v>
      </c>
      <c r="AH142" s="67">
        <f t="shared" si="39"/>
        <v>5447478.6270814277</v>
      </c>
      <c r="AI142" s="62">
        <f>LOOKUP($D142,'Design Component Spatial Info'!$C$231:$C$575,'Design Component Spatial Info'!O$231:O$575)</f>
        <v>1480868</v>
      </c>
      <c r="AJ142" s="62">
        <f>LOOKUP($D142,'Design Component Spatial Info'!$C$231:$C$575,'Design Component Spatial Info'!P$231:P$575)</f>
        <v>482450</v>
      </c>
      <c r="AK142">
        <v>1480796.726</v>
      </c>
      <c r="AL142">
        <v>482263.266</v>
      </c>
      <c r="AM142" s="28">
        <v>0.33870199999999995</v>
      </c>
      <c r="AN142" s="97" t="str">
        <f t="shared" si="40"/>
        <v>M</v>
      </c>
    </row>
    <row r="143" spans="1:40" x14ac:dyDescent="0.2">
      <c r="A143" s="60" t="s">
        <v>765</v>
      </c>
      <c r="B143" s="60" t="s">
        <v>381</v>
      </c>
      <c r="C143" s="60" t="s">
        <v>31</v>
      </c>
      <c r="D143" s="70" t="s">
        <v>533</v>
      </c>
      <c r="E143" s="98" t="str">
        <f t="shared" si="37"/>
        <v>039-2</v>
      </c>
      <c r="F143" s="65">
        <v>41739</v>
      </c>
      <c r="G143" s="60" t="s">
        <v>382</v>
      </c>
      <c r="H143" s="58" t="s">
        <v>763</v>
      </c>
      <c r="I143" s="57">
        <v>0.57430555555555551</v>
      </c>
      <c r="J143" s="69">
        <v>1</v>
      </c>
      <c r="K143" s="56" t="s">
        <v>96</v>
      </c>
      <c r="L143" s="69">
        <v>12</v>
      </c>
      <c r="M143" s="69">
        <v>2</v>
      </c>
      <c r="N143" s="69">
        <v>1</v>
      </c>
      <c r="O143" s="70" t="s">
        <v>63</v>
      </c>
      <c r="P143" s="70" t="s">
        <v>141</v>
      </c>
      <c r="Q143" s="69"/>
      <c r="R143" s="70">
        <v>0</v>
      </c>
      <c r="S143" s="70"/>
      <c r="T143" s="70"/>
      <c r="U143" s="70"/>
      <c r="V143" s="69"/>
      <c r="W143" s="69"/>
      <c r="AC143" s="70"/>
      <c r="AD143" s="62">
        <f>LOOKUP($D143,'Design Component Spatial Info'!$C$231:$C$575,'Design Component Spatial Info'!E$231:E$575)</f>
        <v>11</v>
      </c>
      <c r="AE143" s="62">
        <f>LOOKUP($D143,'Design Component Spatial Info'!$C$231:$C$575,'Design Component Spatial Info'!M$231:M$575)</f>
        <v>324748.6508</v>
      </c>
      <c r="AF143" s="62">
        <f>LOOKUP($D143,'Design Component Spatial Info'!$C$231:$C$575,'Design Component Spatial Info'!N$231:N$575)</f>
        <v>5448449.8143999996</v>
      </c>
      <c r="AG143" s="67">
        <f t="shared" si="38"/>
        <v>0</v>
      </c>
      <c r="AH143" s="67">
        <f t="shared" si="39"/>
        <v>0</v>
      </c>
      <c r="AI143" s="62">
        <f>LOOKUP($D143,'Design Component Spatial Info'!$C$231:$C$575,'Design Component Spatial Info'!O$231:O$575)</f>
        <v>1480868</v>
      </c>
      <c r="AJ143" s="62">
        <f>LOOKUP($D143,'Design Component Spatial Info'!$C$231:$C$575,'Design Component Spatial Info'!P$231:P$575)</f>
        <v>483250</v>
      </c>
      <c r="AM143" s="28">
        <v>0.149365</v>
      </c>
      <c r="AN143" s="97" t="str">
        <f t="shared" si="40"/>
        <v>L</v>
      </c>
    </row>
    <row r="144" spans="1:40" x14ac:dyDescent="0.2">
      <c r="A144" s="60" t="s">
        <v>765</v>
      </c>
      <c r="B144" s="60" t="s">
        <v>381</v>
      </c>
      <c r="C144" s="60" t="s">
        <v>31</v>
      </c>
      <c r="D144" s="70" t="s">
        <v>554</v>
      </c>
      <c r="E144" s="98" t="str">
        <f t="shared" si="37"/>
        <v>040-1</v>
      </c>
      <c r="F144" s="65">
        <v>41739</v>
      </c>
      <c r="G144" s="60" t="s">
        <v>382</v>
      </c>
      <c r="H144" s="58" t="s">
        <v>763</v>
      </c>
      <c r="I144" s="57">
        <v>0.61041666666666672</v>
      </c>
      <c r="J144" s="69">
        <v>1</v>
      </c>
      <c r="K144" s="56" t="s">
        <v>95</v>
      </c>
      <c r="L144" s="69">
        <v>14</v>
      </c>
      <c r="M144" s="69">
        <v>2</v>
      </c>
      <c r="N144" s="69">
        <v>2</v>
      </c>
      <c r="O144" s="70" t="s">
        <v>63</v>
      </c>
      <c r="P144" s="70" t="s">
        <v>141</v>
      </c>
      <c r="Q144" s="69"/>
      <c r="R144" s="70">
        <v>0</v>
      </c>
      <c r="S144" s="70"/>
      <c r="T144" s="70"/>
      <c r="U144" s="70"/>
      <c r="V144" s="69"/>
      <c r="W144" s="69"/>
      <c r="AB144" s="70"/>
      <c r="AD144" s="62">
        <f>LOOKUP($D144,'Design Component Spatial Info'!$C$231:$C$575,'Design Component Spatial Info'!E$231:E$575)</f>
        <v>11</v>
      </c>
      <c r="AE144" s="62">
        <f>LOOKUP($D144,'Design Component Spatial Info'!$C$231:$C$575,'Design Component Spatial Info'!M$231:M$575)</f>
        <v>321975.43709999998</v>
      </c>
      <c r="AF144" s="62">
        <f>LOOKUP($D144,'Design Component Spatial Info'!$C$231:$C$575,'Design Component Spatial Info'!N$231:N$575)</f>
        <v>5452027.0336999996</v>
      </c>
      <c r="AG144" s="67">
        <f t="shared" si="38"/>
        <v>0</v>
      </c>
      <c r="AH144" s="67">
        <f t="shared" si="39"/>
        <v>0</v>
      </c>
      <c r="AI144" s="62">
        <f>LOOKUP($D144,'Design Component Spatial Info'!$C$231:$C$575,'Design Component Spatial Info'!O$231:O$575)</f>
        <v>1477668</v>
      </c>
      <c r="AJ144" s="62">
        <f>LOOKUP($D144,'Design Component Spatial Info'!$C$231:$C$575,'Design Component Spatial Info'!P$231:P$575)</f>
        <v>486450</v>
      </c>
      <c r="AM144" s="28">
        <v>0.207757</v>
      </c>
      <c r="AN144" s="97" t="str">
        <f t="shared" si="40"/>
        <v>M</v>
      </c>
    </row>
    <row r="145" spans="1:40" x14ac:dyDescent="0.2">
      <c r="A145" s="60" t="s">
        <v>765</v>
      </c>
      <c r="B145" s="60" t="s">
        <v>381</v>
      </c>
      <c r="C145" s="60" t="s">
        <v>31</v>
      </c>
      <c r="D145" s="70" t="s">
        <v>555</v>
      </c>
      <c r="E145" s="98" t="str">
        <f t="shared" si="37"/>
        <v>040-1</v>
      </c>
      <c r="F145" s="65">
        <v>41739</v>
      </c>
      <c r="G145" s="60" t="s">
        <v>382</v>
      </c>
      <c r="H145" s="58" t="s">
        <v>763</v>
      </c>
      <c r="I145" s="57">
        <v>0.62222222222222223</v>
      </c>
      <c r="J145" s="69">
        <v>1</v>
      </c>
      <c r="K145" s="56" t="s">
        <v>96</v>
      </c>
      <c r="L145" s="69">
        <v>14</v>
      </c>
      <c r="M145" s="69">
        <v>2</v>
      </c>
      <c r="N145" s="69">
        <v>2</v>
      </c>
      <c r="O145" s="70" t="s">
        <v>63</v>
      </c>
      <c r="P145" s="70" t="s">
        <v>383</v>
      </c>
      <c r="Q145" s="69">
        <v>90</v>
      </c>
      <c r="R145" s="69">
        <v>1</v>
      </c>
      <c r="S145" s="70" t="s">
        <v>135</v>
      </c>
      <c r="T145" s="70" t="s">
        <v>39</v>
      </c>
      <c r="U145" s="70" t="s">
        <v>87</v>
      </c>
      <c r="V145" s="69">
        <v>309</v>
      </c>
      <c r="W145" s="69">
        <v>150</v>
      </c>
      <c r="X145" s="62" t="s">
        <v>145</v>
      </c>
      <c r="Y145" s="56" t="s">
        <v>121</v>
      </c>
      <c r="AA145" s="56" t="s">
        <v>1342</v>
      </c>
      <c r="AC145" s="70"/>
      <c r="AD145" s="62">
        <f>LOOKUP($D145,'Design Component Spatial Info'!$C$231:$C$575,'Design Component Spatial Info'!E$231:E$575)</f>
        <v>11</v>
      </c>
      <c r="AE145" s="62">
        <f>LOOKUP($D145,'Design Component Spatial Info'!$C$231:$C$575,'Design Component Spatial Info'!M$231:M$575)</f>
        <v>322768.38250000001</v>
      </c>
      <c r="AF145" s="62">
        <f>LOOKUP($D145,'Design Component Spatial Info'!$C$231:$C$575,'Design Component Spatial Info'!N$231:N$575)</f>
        <v>5451927.3164999997</v>
      </c>
      <c r="AG145" s="67">
        <f t="shared" si="38"/>
        <v>322651.81060578144</v>
      </c>
      <c r="AH145" s="67">
        <f t="shared" si="39"/>
        <v>5452021.7145586573</v>
      </c>
      <c r="AI145" s="62">
        <f>LOOKUP($D145,'Design Component Spatial Info'!$C$231:$C$575,'Design Component Spatial Info'!O$231:O$575)</f>
        <v>1478468</v>
      </c>
      <c r="AJ145" s="62">
        <f>LOOKUP($D145,'Design Component Spatial Info'!$C$231:$C$575,'Design Component Spatial Info'!P$231:P$575)</f>
        <v>486450</v>
      </c>
      <c r="AK145">
        <v>1478340.4609999999</v>
      </c>
      <c r="AL145">
        <v>486529.038</v>
      </c>
      <c r="AM145" s="28">
        <v>0.25681199999999998</v>
      </c>
      <c r="AN145" s="97" t="str">
        <f t="shared" si="40"/>
        <v>M</v>
      </c>
    </row>
    <row r="146" spans="1:40" x14ac:dyDescent="0.2">
      <c r="A146" s="60" t="s">
        <v>765</v>
      </c>
      <c r="B146" s="60" t="s">
        <v>381</v>
      </c>
      <c r="C146" s="60" t="s">
        <v>31</v>
      </c>
      <c r="D146" s="70" t="s">
        <v>556</v>
      </c>
      <c r="E146" s="98" t="str">
        <f t="shared" si="37"/>
        <v>040-1</v>
      </c>
      <c r="F146" s="65">
        <v>41739</v>
      </c>
      <c r="G146" s="60" t="s">
        <v>382</v>
      </c>
      <c r="H146" s="58" t="s">
        <v>763</v>
      </c>
      <c r="I146" s="57">
        <v>0.64930555555555558</v>
      </c>
      <c r="J146" s="69">
        <v>1</v>
      </c>
      <c r="K146" s="56" t="s">
        <v>96</v>
      </c>
      <c r="L146" s="69">
        <v>14</v>
      </c>
      <c r="M146" s="89">
        <v>2</v>
      </c>
      <c r="N146" s="69">
        <v>2</v>
      </c>
      <c r="O146" s="70" t="s">
        <v>63</v>
      </c>
      <c r="P146" s="70" t="s">
        <v>141</v>
      </c>
      <c r="Q146" s="69"/>
      <c r="R146" s="70">
        <v>0</v>
      </c>
      <c r="S146" s="70"/>
      <c r="T146" s="70"/>
      <c r="U146" s="70"/>
      <c r="V146" s="69"/>
      <c r="W146" s="69"/>
      <c r="AC146" s="70"/>
      <c r="AD146" s="62">
        <f>LOOKUP($D146,'Design Component Spatial Info'!$C$231:$C$575,'Design Component Spatial Info'!E$231:E$575)</f>
        <v>11</v>
      </c>
      <c r="AE146" s="62">
        <f>LOOKUP($D146,'Design Component Spatial Info'!$C$231:$C$575,'Design Component Spatial Info'!M$231:M$575)</f>
        <v>323461.69630000001</v>
      </c>
      <c r="AF146" s="62">
        <f>LOOKUP($D146,'Design Component Spatial Info'!$C$231:$C$575,'Design Component Spatial Info'!N$231:N$575)</f>
        <v>5451033.0223000003</v>
      </c>
      <c r="AG146" s="67">
        <f t="shared" si="38"/>
        <v>0</v>
      </c>
      <c r="AH146" s="67">
        <f t="shared" si="39"/>
        <v>0</v>
      </c>
      <c r="AI146" s="62">
        <f>LOOKUP($D146,'Design Component Spatial Info'!$C$231:$C$575,'Design Component Spatial Info'!O$231:O$575)</f>
        <v>1479268</v>
      </c>
      <c r="AJ146" s="62">
        <f>LOOKUP($D146,'Design Component Spatial Info'!$C$231:$C$575,'Design Component Spatial Info'!P$231:P$575)</f>
        <v>485650</v>
      </c>
      <c r="AM146" s="28">
        <v>0.129746</v>
      </c>
      <c r="AN146" s="97" t="str">
        <f t="shared" si="40"/>
        <v>L</v>
      </c>
    </row>
    <row r="147" spans="1:40" x14ac:dyDescent="0.2">
      <c r="A147" s="60" t="s">
        <v>765</v>
      </c>
      <c r="B147" s="60" t="s">
        <v>381</v>
      </c>
      <c r="C147" s="60" t="s">
        <v>31</v>
      </c>
      <c r="D147" s="70" t="s">
        <v>557</v>
      </c>
      <c r="E147" s="98" t="str">
        <f t="shared" si="37"/>
        <v>040-1</v>
      </c>
      <c r="F147" s="65">
        <v>41739</v>
      </c>
      <c r="G147" s="60" t="s">
        <v>382</v>
      </c>
      <c r="H147" s="58" t="s">
        <v>763</v>
      </c>
      <c r="I147" s="57">
        <v>0.6694444444444444</v>
      </c>
      <c r="J147" s="69">
        <v>1</v>
      </c>
      <c r="K147" s="56" t="s">
        <v>96</v>
      </c>
      <c r="L147" s="69">
        <v>14</v>
      </c>
      <c r="M147" s="69">
        <v>2</v>
      </c>
      <c r="N147" s="69">
        <v>2</v>
      </c>
      <c r="O147" s="70" t="s">
        <v>63</v>
      </c>
      <c r="P147" s="70" t="s">
        <v>383</v>
      </c>
      <c r="Q147" s="69">
        <v>140</v>
      </c>
      <c r="R147" s="69">
        <v>1</v>
      </c>
      <c r="S147" s="70" t="s">
        <v>135</v>
      </c>
      <c r="T147" s="70" t="s">
        <v>39</v>
      </c>
      <c r="U147" s="70" t="s">
        <v>87</v>
      </c>
      <c r="V147" s="69">
        <v>190</v>
      </c>
      <c r="W147" s="69">
        <v>400</v>
      </c>
      <c r="X147" s="62" t="s">
        <v>145</v>
      </c>
      <c r="Y147" s="56" t="s">
        <v>121</v>
      </c>
      <c r="AA147" s="56" t="s">
        <v>1343</v>
      </c>
      <c r="AC147" s="70"/>
      <c r="AD147" s="62">
        <f>LOOKUP($D147,'Design Component Spatial Info'!$C$231:$C$575,'Design Component Spatial Info'!E$231:E$575)</f>
        <v>11</v>
      </c>
      <c r="AE147" s="62">
        <f>LOOKUP($D147,'Design Component Spatial Info'!$C$231:$C$575,'Design Component Spatial Info'!M$231:M$575)</f>
        <v>323561.3236</v>
      </c>
      <c r="AF147" s="62">
        <f>LOOKUP($D147,'Design Component Spatial Info'!$C$231:$C$575,'Design Component Spatial Info'!N$231:N$575)</f>
        <v>5451827.5917999996</v>
      </c>
      <c r="AG147" s="67">
        <f t="shared" si="38"/>
        <v>323491.86432893324</v>
      </c>
      <c r="AH147" s="67">
        <f t="shared" si="39"/>
        <v>5451433.6686987951</v>
      </c>
      <c r="AI147" s="62">
        <f>LOOKUP($D147,'Design Component Spatial Info'!$C$231:$C$575,'Design Component Spatial Info'!O$231:O$575)</f>
        <v>1479268</v>
      </c>
      <c r="AJ147" s="62">
        <f>LOOKUP($D147,'Design Component Spatial Info'!$C$231:$C$575,'Design Component Spatial Info'!P$231:P$575)</f>
        <v>486450</v>
      </c>
      <c r="AK147">
        <v>1479248.0689999999</v>
      </c>
      <c r="AL147">
        <v>486050.88299999997</v>
      </c>
      <c r="AM147" s="28">
        <v>0.11550100000000001</v>
      </c>
      <c r="AN147" s="97" t="str">
        <f t="shared" si="40"/>
        <v>L</v>
      </c>
    </row>
    <row r="148" spans="1:40" x14ac:dyDescent="0.2">
      <c r="A148" s="60" t="s">
        <v>765</v>
      </c>
      <c r="B148" s="60" t="s">
        <v>381</v>
      </c>
      <c r="C148" s="60" t="s">
        <v>31</v>
      </c>
      <c r="D148" s="70" t="s">
        <v>557</v>
      </c>
      <c r="E148" s="98" t="str">
        <f t="shared" ref="E148" si="50">LEFT(D148,5)</f>
        <v>040-1</v>
      </c>
      <c r="F148" s="65">
        <v>41739</v>
      </c>
      <c r="G148" s="60" t="s">
        <v>382</v>
      </c>
      <c r="H148" s="58" t="s">
        <v>763</v>
      </c>
      <c r="I148" s="57">
        <v>0.6694444444444444</v>
      </c>
      <c r="J148" s="69">
        <v>2</v>
      </c>
      <c r="K148" s="56" t="s">
        <v>96</v>
      </c>
      <c r="L148" s="69">
        <v>14</v>
      </c>
      <c r="M148" s="69">
        <v>2</v>
      </c>
      <c r="N148" s="69">
        <v>2</v>
      </c>
      <c r="O148" s="70" t="s">
        <v>63</v>
      </c>
      <c r="P148" s="70" t="s">
        <v>383</v>
      </c>
      <c r="Q148" s="69">
        <v>240</v>
      </c>
      <c r="R148" s="69">
        <v>1</v>
      </c>
      <c r="S148" s="70" t="s">
        <v>135</v>
      </c>
      <c r="T148" s="70" t="s">
        <v>39</v>
      </c>
      <c r="U148" s="70" t="s">
        <v>87</v>
      </c>
      <c r="V148" s="69">
        <v>53</v>
      </c>
      <c r="W148" s="69">
        <v>250</v>
      </c>
      <c r="X148" s="62" t="s">
        <v>145</v>
      </c>
      <c r="Y148" s="56" t="s">
        <v>121</v>
      </c>
      <c r="AA148" s="56" t="s">
        <v>1344</v>
      </c>
      <c r="AC148" s="70"/>
      <c r="AD148" s="62">
        <f>LOOKUP($D148,'Design Component Spatial Info'!$C$231:$C$575,'Design Component Spatial Info'!E$231:E$575)</f>
        <v>11</v>
      </c>
      <c r="AE148" s="62">
        <f>LOOKUP($D148,'Design Component Spatial Info'!$C$231:$C$575,'Design Component Spatial Info'!M$231:M$575)</f>
        <v>323561.3236</v>
      </c>
      <c r="AF148" s="62">
        <f>LOOKUP($D148,'Design Component Spatial Info'!$C$231:$C$575,'Design Component Spatial Info'!N$231:N$575)</f>
        <v>5451827.5917999996</v>
      </c>
      <c r="AG148" s="67">
        <f t="shared" ref="AG148" si="51">IF(V148="",0,SIN(RADIANS(VALUE(V148)))*VALUE(W148)+AE148)</f>
        <v>323760.9824775118</v>
      </c>
      <c r="AH148" s="67">
        <f t="shared" ref="AH148" si="52">IF(V148="",0,COS(RADIANS(VALUE(V148)))*VALUE(W148)+AF148)</f>
        <v>5451978.0455557872</v>
      </c>
      <c r="AI148" s="62">
        <f>LOOKUP($D148,'Design Component Spatial Info'!$C$231:$C$575,'Design Component Spatial Info'!O$231:O$575)</f>
        <v>1479268</v>
      </c>
      <c r="AJ148" s="62">
        <f>LOOKUP($D148,'Design Component Spatial Info'!$C$231:$C$575,'Design Component Spatial Info'!P$231:P$575)</f>
        <v>486450</v>
      </c>
      <c r="AK148">
        <v>1479447.571</v>
      </c>
      <c r="AL148">
        <v>486624.02299999999</v>
      </c>
      <c r="AM148" s="28">
        <v>0.11550100000000001</v>
      </c>
      <c r="AN148" s="97" t="str">
        <f t="shared" si="40"/>
        <v>L</v>
      </c>
    </row>
    <row r="149" spans="1:40" x14ac:dyDescent="0.2">
      <c r="A149" s="60" t="s">
        <v>765</v>
      </c>
      <c r="B149" s="60" t="s">
        <v>381</v>
      </c>
      <c r="C149" s="60" t="s">
        <v>31</v>
      </c>
      <c r="D149" s="70" t="s">
        <v>564</v>
      </c>
      <c r="E149" s="98" t="str">
        <f t="shared" si="37"/>
        <v>041-1</v>
      </c>
      <c r="F149" s="65">
        <v>41757</v>
      </c>
      <c r="G149" s="60" t="s">
        <v>382</v>
      </c>
      <c r="H149" s="58" t="s">
        <v>763</v>
      </c>
      <c r="I149" s="57">
        <v>0.36319444444444443</v>
      </c>
      <c r="J149" s="69">
        <v>1</v>
      </c>
      <c r="K149" s="56" t="s">
        <v>95</v>
      </c>
      <c r="L149" s="69">
        <v>2</v>
      </c>
      <c r="M149" s="69">
        <v>1</v>
      </c>
      <c r="N149" s="69">
        <v>1</v>
      </c>
      <c r="O149" s="70" t="s">
        <v>63</v>
      </c>
      <c r="P149" s="70" t="s">
        <v>383</v>
      </c>
      <c r="Q149" s="69">
        <v>8</v>
      </c>
      <c r="R149" s="69">
        <v>1</v>
      </c>
      <c r="S149" s="70" t="s">
        <v>75</v>
      </c>
      <c r="T149" s="70" t="s">
        <v>146</v>
      </c>
      <c r="U149" s="70" t="s">
        <v>83</v>
      </c>
      <c r="V149" s="69">
        <v>232</v>
      </c>
      <c r="W149" s="69">
        <v>40</v>
      </c>
      <c r="X149" s="62" t="s">
        <v>145</v>
      </c>
      <c r="Y149" s="56" t="s">
        <v>121</v>
      </c>
      <c r="AA149" s="56" t="s">
        <v>1345</v>
      </c>
      <c r="AC149" s="70"/>
      <c r="AD149" s="62">
        <f>LOOKUP($D149,'Design Component Spatial Info'!$C$231:$C$575,'Design Component Spatial Info'!E$231:E$575)</f>
        <v>11</v>
      </c>
      <c r="AE149" s="62">
        <f>LOOKUP($D149,'Design Component Spatial Info'!$C$231:$C$575,'Design Component Spatial Info'!M$231:M$575)</f>
        <v>322075.05440000002</v>
      </c>
      <c r="AF149" s="62">
        <f>LOOKUP($D149,'Design Component Spatial Info'!$C$231:$C$575,'Design Component Spatial Info'!N$231:N$575)</f>
        <v>5452821.6005999995</v>
      </c>
      <c r="AG149" s="67">
        <f t="shared" si="38"/>
        <v>322043.53396985575</v>
      </c>
      <c r="AH149" s="67">
        <f t="shared" si="39"/>
        <v>5452796.9741409868</v>
      </c>
      <c r="AI149" s="62">
        <f>LOOKUP($D149,'Design Component Spatial Info'!$C$231:$C$575,'Design Component Spatial Info'!O$231:O$575)</f>
        <v>1477668</v>
      </c>
      <c r="AJ149" s="62">
        <f>LOOKUP($D149,'Design Component Spatial Info'!$C$231:$C$575,'Design Component Spatial Info'!P$231:P$575)</f>
        <v>487250</v>
      </c>
      <c r="AK149">
        <v>1477639.76</v>
      </c>
      <c r="AL149">
        <v>487221.66100000002</v>
      </c>
      <c r="AM149" s="28">
        <v>0.55203400000000002</v>
      </c>
      <c r="AN149" s="97" t="str">
        <f t="shared" si="40"/>
        <v>M</v>
      </c>
    </row>
    <row r="150" spans="1:40" x14ac:dyDescent="0.2">
      <c r="A150" s="60" t="s">
        <v>765</v>
      </c>
      <c r="B150" s="60" t="s">
        <v>381</v>
      </c>
      <c r="C150" s="60" t="s">
        <v>31</v>
      </c>
      <c r="D150" s="70" t="s">
        <v>565</v>
      </c>
      <c r="E150" s="98" t="str">
        <f t="shared" si="37"/>
        <v>041-1</v>
      </c>
      <c r="F150" s="65">
        <v>41757</v>
      </c>
      <c r="G150" s="60" t="s">
        <v>382</v>
      </c>
      <c r="H150" s="58" t="s">
        <v>763</v>
      </c>
      <c r="I150" s="57">
        <v>0.35347222222222219</v>
      </c>
      <c r="J150" s="69">
        <v>1</v>
      </c>
      <c r="K150" s="56" t="s">
        <v>96</v>
      </c>
      <c r="L150" s="69">
        <v>1</v>
      </c>
      <c r="M150" s="89">
        <v>2</v>
      </c>
      <c r="N150" s="69">
        <v>1</v>
      </c>
      <c r="O150" s="70" t="s">
        <v>63</v>
      </c>
      <c r="P150" s="70" t="s">
        <v>383</v>
      </c>
      <c r="Q150" s="69">
        <v>50</v>
      </c>
      <c r="R150" s="69">
        <v>1</v>
      </c>
      <c r="S150" s="70" t="s">
        <v>75</v>
      </c>
      <c r="T150" s="70" t="s">
        <v>146</v>
      </c>
      <c r="U150" s="70" t="s">
        <v>83</v>
      </c>
      <c r="V150" s="69">
        <v>4</v>
      </c>
      <c r="W150" s="69">
        <v>200</v>
      </c>
      <c r="X150" s="62" t="s">
        <v>145</v>
      </c>
      <c r="Y150" s="56" t="s">
        <v>121</v>
      </c>
      <c r="AA150" s="56" t="s">
        <v>1346</v>
      </c>
      <c r="AC150" s="70"/>
      <c r="AD150" s="62">
        <f>LOOKUP($D150,'Design Component Spatial Info'!$C$231:$C$575,'Design Component Spatial Info'!E$231:E$575)</f>
        <v>11</v>
      </c>
      <c r="AE150" s="62">
        <f>LOOKUP($D150,'Design Component Spatial Info'!$C$231:$C$575,'Design Component Spatial Info'!M$231:M$575)</f>
        <v>322174.67560000002</v>
      </c>
      <c r="AF150" s="62">
        <f>LOOKUP($D150,'Design Component Spatial Info'!$C$231:$C$575,'Design Component Spatial Info'!N$231:N$575)</f>
        <v>5453616.159</v>
      </c>
      <c r="AG150" s="67">
        <f t="shared" si="38"/>
        <v>322188.62689474883</v>
      </c>
      <c r="AH150" s="67">
        <f t="shared" si="39"/>
        <v>5453815.6718100524</v>
      </c>
      <c r="AI150" s="62">
        <f>LOOKUP($D150,'Design Component Spatial Info'!$C$231:$C$575,'Design Component Spatial Info'!O$231:O$575)</f>
        <v>1477668</v>
      </c>
      <c r="AJ150" s="62">
        <f>LOOKUP($D150,'Design Component Spatial Info'!$C$231:$C$575,'Design Component Spatial Info'!P$231:P$575)</f>
        <v>488050</v>
      </c>
      <c r="AK150">
        <v>1477657.0109999999</v>
      </c>
      <c r="AL150">
        <v>488249.50199999998</v>
      </c>
      <c r="AM150" s="28">
        <v>0.485628</v>
      </c>
      <c r="AN150" s="97" t="str">
        <f t="shared" si="40"/>
        <v>M</v>
      </c>
    </row>
    <row r="151" spans="1:40" x14ac:dyDescent="0.2">
      <c r="A151" s="60" t="s">
        <v>765</v>
      </c>
      <c r="B151" s="60" t="s">
        <v>381</v>
      </c>
      <c r="C151" s="60" t="s">
        <v>31</v>
      </c>
      <c r="D151" s="70" t="s">
        <v>565</v>
      </c>
      <c r="E151" s="98" t="str">
        <f t="shared" ref="E151:E152" si="53">LEFT(D151,5)</f>
        <v>041-1</v>
      </c>
      <c r="F151" s="65">
        <v>41757</v>
      </c>
      <c r="G151" s="60" t="s">
        <v>382</v>
      </c>
      <c r="H151" s="58" t="s">
        <v>763</v>
      </c>
      <c r="I151" s="57">
        <v>0.35347222222222219</v>
      </c>
      <c r="J151" s="69">
        <v>2</v>
      </c>
      <c r="K151" s="56" t="s">
        <v>96</v>
      </c>
      <c r="L151" s="69">
        <v>1</v>
      </c>
      <c r="M151" s="89">
        <v>2</v>
      </c>
      <c r="N151" s="69">
        <v>1</v>
      </c>
      <c r="O151" s="70" t="s">
        <v>63</v>
      </c>
      <c r="P151" s="70" t="s">
        <v>383</v>
      </c>
      <c r="Q151" s="69">
        <v>220</v>
      </c>
      <c r="R151" s="69">
        <v>1</v>
      </c>
      <c r="S151" s="70" t="s">
        <v>135</v>
      </c>
      <c r="T151" s="70" t="s">
        <v>144</v>
      </c>
      <c r="U151" s="70" t="s">
        <v>87</v>
      </c>
      <c r="V151" s="69">
        <v>140</v>
      </c>
      <c r="W151" s="69">
        <v>250</v>
      </c>
      <c r="X151" s="62" t="s">
        <v>145</v>
      </c>
      <c r="Y151" s="56" t="s">
        <v>121</v>
      </c>
      <c r="AA151" s="56" t="s">
        <v>1347</v>
      </c>
      <c r="AC151" s="70"/>
      <c r="AD151" s="62">
        <f>LOOKUP($D151,'Design Component Spatial Info'!$C$231:$C$575,'Design Component Spatial Info'!E$231:E$575)</f>
        <v>11</v>
      </c>
      <c r="AE151" s="62">
        <f>LOOKUP($D151,'Design Component Spatial Info'!$C$231:$C$575,'Design Component Spatial Info'!M$231:M$575)</f>
        <v>322174.67560000002</v>
      </c>
      <c r="AF151" s="62">
        <f>LOOKUP($D151,'Design Component Spatial Info'!$C$231:$C$575,'Design Component Spatial Info'!N$231:N$575)</f>
        <v>5453616.159</v>
      </c>
      <c r="AG151" s="67">
        <f t="shared" ref="AG151:AG152" si="54">IF(V151="",0,SIN(RADIANS(VALUE(V151)))*VALUE(W151)+AE151)</f>
        <v>322335.37250242167</v>
      </c>
      <c r="AH151" s="67">
        <f t="shared" ref="AH151:AH152" si="55">IF(V151="",0,COS(RADIANS(VALUE(V151)))*VALUE(W151)+AF151)</f>
        <v>5453424.6478892202</v>
      </c>
      <c r="AI151" s="62">
        <f>LOOKUP($D151,'Design Component Spatial Info'!$C$231:$C$575,'Design Component Spatial Info'!O$231:O$575)</f>
        <v>1477668</v>
      </c>
      <c r="AJ151" s="62">
        <f>LOOKUP($D151,'Design Component Spatial Info'!$C$231:$C$575,'Design Component Spatial Info'!P$231:P$575)</f>
        <v>488050</v>
      </c>
      <c r="AK151">
        <v>1477851.456</v>
      </c>
      <c r="AL151">
        <v>487880.201</v>
      </c>
      <c r="AM151" s="28">
        <v>0.485628</v>
      </c>
      <c r="AN151" s="97" t="str">
        <f t="shared" si="40"/>
        <v>M</v>
      </c>
    </row>
    <row r="152" spans="1:40" x14ac:dyDescent="0.2">
      <c r="A152" s="60" t="s">
        <v>765</v>
      </c>
      <c r="B152" s="60" t="s">
        <v>381</v>
      </c>
      <c r="C152" s="60" t="s">
        <v>31</v>
      </c>
      <c r="D152" s="70" t="s">
        <v>565</v>
      </c>
      <c r="E152" s="98" t="str">
        <f t="shared" si="53"/>
        <v>041-1</v>
      </c>
      <c r="F152" s="65">
        <v>41757</v>
      </c>
      <c r="G152" s="60" t="s">
        <v>382</v>
      </c>
      <c r="H152" s="58" t="s">
        <v>763</v>
      </c>
      <c r="I152" s="57">
        <v>0.35347222222222219</v>
      </c>
      <c r="J152" s="69">
        <v>3</v>
      </c>
      <c r="K152" s="56" t="s">
        <v>96</v>
      </c>
      <c r="L152" s="69">
        <v>1</v>
      </c>
      <c r="M152" s="89">
        <v>2</v>
      </c>
      <c r="N152" s="69">
        <v>1</v>
      </c>
      <c r="O152" s="70" t="s">
        <v>63</v>
      </c>
      <c r="P152" s="70" t="s">
        <v>383</v>
      </c>
      <c r="Q152" s="69">
        <v>240</v>
      </c>
      <c r="R152" s="69">
        <v>1</v>
      </c>
      <c r="S152" s="70" t="s">
        <v>135</v>
      </c>
      <c r="T152" s="70" t="s">
        <v>39</v>
      </c>
      <c r="U152" s="70" t="s">
        <v>87</v>
      </c>
      <c r="V152" s="69">
        <v>188</v>
      </c>
      <c r="W152" s="69">
        <v>250</v>
      </c>
      <c r="X152" s="62" t="s">
        <v>145</v>
      </c>
      <c r="Y152" s="56" t="s">
        <v>121</v>
      </c>
      <c r="AA152" s="56" t="s">
        <v>1348</v>
      </c>
      <c r="AC152" s="70"/>
      <c r="AD152" s="62">
        <f>LOOKUP($D152,'Design Component Spatial Info'!$C$231:$C$575,'Design Component Spatial Info'!E$231:E$575)</f>
        <v>11</v>
      </c>
      <c r="AE152" s="62">
        <f>LOOKUP($D152,'Design Component Spatial Info'!$C$231:$C$575,'Design Component Spatial Info'!M$231:M$575)</f>
        <v>322174.67560000002</v>
      </c>
      <c r="AF152" s="62">
        <f>LOOKUP($D152,'Design Component Spatial Info'!$C$231:$C$575,'Design Component Spatial Info'!N$231:N$575)</f>
        <v>5453616.159</v>
      </c>
      <c r="AG152" s="67">
        <f t="shared" si="54"/>
        <v>322139.88232476002</v>
      </c>
      <c r="AH152" s="67">
        <f t="shared" si="55"/>
        <v>5453368.5919828145</v>
      </c>
      <c r="AI152" s="62">
        <f>LOOKUP($D152,'Design Component Spatial Info'!$C$231:$C$575,'Design Component Spatial Info'!O$231:O$575)</f>
        <v>1477668</v>
      </c>
      <c r="AJ152" s="62">
        <f>LOOKUP($D152,'Design Component Spatial Info'!$C$231:$C$575,'Design Component Spatial Info'!P$231:P$575)</f>
        <v>488050</v>
      </c>
      <c r="AK152">
        <v>1477664.2720000001</v>
      </c>
      <c r="AL152">
        <v>487800.26899999997</v>
      </c>
      <c r="AM152" s="28">
        <v>0.485628</v>
      </c>
      <c r="AN152" s="97" t="str">
        <f t="shared" si="40"/>
        <v>M</v>
      </c>
    </row>
    <row r="153" spans="1:40" x14ac:dyDescent="0.2">
      <c r="A153" s="60" t="s">
        <v>765</v>
      </c>
      <c r="B153" s="60" t="s">
        <v>381</v>
      </c>
      <c r="C153" s="60" t="s">
        <v>31</v>
      </c>
      <c r="D153" s="70" t="s">
        <v>566</v>
      </c>
      <c r="E153" s="98" t="str">
        <f t="shared" si="37"/>
        <v>041-1</v>
      </c>
      <c r="F153" s="65">
        <v>41757</v>
      </c>
      <c r="G153" s="60" t="s">
        <v>382</v>
      </c>
      <c r="H153" s="58" t="s">
        <v>763</v>
      </c>
      <c r="I153" s="57">
        <v>0.38055555555555554</v>
      </c>
      <c r="J153" s="69">
        <v>1</v>
      </c>
      <c r="K153" s="56" t="s">
        <v>96</v>
      </c>
      <c r="L153" s="69">
        <v>2</v>
      </c>
      <c r="M153" s="69">
        <v>1</v>
      </c>
      <c r="N153" s="69">
        <v>1</v>
      </c>
      <c r="O153" s="70" t="s">
        <v>63</v>
      </c>
      <c r="P153" s="70" t="s">
        <v>141</v>
      </c>
      <c r="Q153" s="69"/>
      <c r="R153" s="69">
        <v>0</v>
      </c>
      <c r="S153" s="70"/>
      <c r="T153" s="70"/>
      <c r="U153" s="70"/>
      <c r="V153" s="69"/>
      <c r="W153" s="69"/>
      <c r="AC153" s="70"/>
      <c r="AD153" s="62">
        <f>LOOKUP($D153,'Design Component Spatial Info'!$C$231:$C$575,'Design Component Spatial Info'!E$231:E$575)</f>
        <v>11</v>
      </c>
      <c r="AE153" s="62">
        <f>LOOKUP($D153,'Design Component Spatial Info'!$C$231:$C$575,'Design Component Spatial Info'!M$231:M$575)</f>
        <v>322868.00679999997</v>
      </c>
      <c r="AF153" s="62">
        <f>LOOKUP($D153,'Design Component Spatial Info'!$C$231:$C$575,'Design Component Spatial Info'!N$231:N$575)</f>
        <v>5452721.8804000001</v>
      </c>
      <c r="AG153" s="67">
        <f t="shared" si="38"/>
        <v>0</v>
      </c>
      <c r="AH153" s="67">
        <f t="shared" si="39"/>
        <v>0</v>
      </c>
      <c r="AI153" s="62">
        <f>LOOKUP($D153,'Design Component Spatial Info'!$C$231:$C$575,'Design Component Spatial Info'!O$231:O$575)</f>
        <v>1478468</v>
      </c>
      <c r="AJ153" s="62">
        <f>LOOKUP($D153,'Design Component Spatial Info'!$C$231:$C$575,'Design Component Spatial Info'!P$231:P$575)</f>
        <v>487250</v>
      </c>
      <c r="AM153" s="28">
        <v>0.317994</v>
      </c>
      <c r="AN153" s="97" t="str">
        <f t="shared" si="40"/>
        <v>M</v>
      </c>
    </row>
    <row r="154" spans="1:40" x14ac:dyDescent="0.2">
      <c r="A154" s="60" t="s">
        <v>765</v>
      </c>
      <c r="B154" s="60" t="s">
        <v>381</v>
      </c>
      <c r="C154" s="60" t="s">
        <v>31</v>
      </c>
      <c r="D154" s="70" t="s">
        <v>567</v>
      </c>
      <c r="E154" s="98" t="str">
        <f t="shared" si="37"/>
        <v>041-1</v>
      </c>
      <c r="F154" s="65">
        <v>41757</v>
      </c>
      <c r="G154" s="60" t="s">
        <v>382</v>
      </c>
      <c r="H154" s="58" t="s">
        <v>763</v>
      </c>
      <c r="I154" s="57">
        <v>0.33888888888888885</v>
      </c>
      <c r="J154" s="69">
        <v>1</v>
      </c>
      <c r="K154" s="56" t="s">
        <v>96</v>
      </c>
      <c r="L154" s="69">
        <v>0</v>
      </c>
      <c r="M154" s="89">
        <v>2</v>
      </c>
      <c r="N154" s="69">
        <v>1</v>
      </c>
      <c r="O154" s="70" t="s">
        <v>63</v>
      </c>
      <c r="P154" s="70" t="s">
        <v>383</v>
      </c>
      <c r="Q154" s="69">
        <v>80</v>
      </c>
      <c r="R154" s="69">
        <v>1</v>
      </c>
      <c r="S154" s="70" t="s">
        <v>135</v>
      </c>
      <c r="T154" s="70" t="s">
        <v>39</v>
      </c>
      <c r="U154" s="70" t="s">
        <v>87</v>
      </c>
      <c r="V154" s="69">
        <v>5</v>
      </c>
      <c r="W154" s="69">
        <v>300</v>
      </c>
      <c r="X154" s="62" t="s">
        <v>145</v>
      </c>
      <c r="Y154" s="56" t="s">
        <v>121</v>
      </c>
      <c r="AA154" s="56" t="s">
        <v>1349</v>
      </c>
      <c r="AC154" s="70"/>
      <c r="AD154" s="62">
        <f>LOOKUP($D154,'Design Component Spatial Info'!$C$231:$C$575,'Design Component Spatial Info'!E$231:E$575)</f>
        <v>11</v>
      </c>
      <c r="AE154" s="62">
        <f>LOOKUP($D154,'Design Component Spatial Info'!$C$231:$C$575,'Design Component Spatial Info'!M$231:M$575)</f>
        <v>322967.6349</v>
      </c>
      <c r="AF154" s="62">
        <f>LOOKUP($D154,'Design Component Spatial Info'!$C$231:$C$575,'Design Component Spatial Info'!N$231:N$575)</f>
        <v>5453516.4358000001</v>
      </c>
      <c r="AG154" s="67">
        <f t="shared" si="38"/>
        <v>322993.78162282432</v>
      </c>
      <c r="AH154" s="67">
        <f t="shared" si="39"/>
        <v>5453815.2942094272</v>
      </c>
      <c r="AI154" s="62">
        <f>LOOKUP($D154,'Design Component Spatial Info'!$C$231:$C$575,'Design Component Spatial Info'!O$231:O$575)</f>
        <v>1478468</v>
      </c>
      <c r="AJ154" s="62">
        <f>LOOKUP($D154,'Design Component Spatial Info'!$C$231:$C$575,'Design Component Spatial Info'!P$231:P$575)</f>
        <v>488050</v>
      </c>
      <c r="AK154">
        <v>1478456.7490000001</v>
      </c>
      <c r="AL154">
        <v>488349.49699999997</v>
      </c>
      <c r="AM154" s="28">
        <v>0.124824</v>
      </c>
      <c r="AN154" s="97" t="str">
        <f t="shared" si="40"/>
        <v>L</v>
      </c>
    </row>
    <row r="155" spans="1:40" x14ac:dyDescent="0.2">
      <c r="A155" s="60" t="s">
        <v>765</v>
      </c>
      <c r="B155" s="60" t="s">
        <v>381</v>
      </c>
      <c r="C155" s="60" t="s">
        <v>31</v>
      </c>
      <c r="D155" s="70" t="s">
        <v>572</v>
      </c>
      <c r="E155" s="98" t="str">
        <f t="shared" si="37"/>
        <v>042-1</v>
      </c>
      <c r="F155" s="65">
        <v>41757</v>
      </c>
      <c r="G155" s="60" t="s">
        <v>926</v>
      </c>
      <c r="H155" s="58" t="s">
        <v>763</v>
      </c>
      <c r="I155" s="57">
        <v>0.47916666666666669</v>
      </c>
      <c r="J155" s="69">
        <v>1</v>
      </c>
      <c r="K155" s="56" t="s">
        <v>96</v>
      </c>
      <c r="L155" s="69">
        <v>2</v>
      </c>
      <c r="M155" s="69">
        <v>1</v>
      </c>
      <c r="N155" s="69">
        <v>2</v>
      </c>
      <c r="O155" s="70" t="s">
        <v>63</v>
      </c>
      <c r="P155" s="70" t="s">
        <v>141</v>
      </c>
      <c r="Q155" s="69"/>
      <c r="R155" s="69">
        <v>0</v>
      </c>
      <c r="S155" s="70"/>
      <c r="T155" s="70"/>
      <c r="U155" s="70"/>
      <c r="V155" s="69"/>
      <c r="W155" s="69"/>
      <c r="AC155" s="70"/>
      <c r="AD155" s="62">
        <f>LOOKUP($D155,'Design Component Spatial Info'!$C$231:$C$575,'Design Component Spatial Info'!E$231:E$575)</f>
        <v>11</v>
      </c>
      <c r="AE155" s="62">
        <f>LOOKUP($D155,'Design Component Spatial Info'!$C$231:$C$575,'Design Component Spatial Info'!M$231:M$575)</f>
        <v>320987.2121</v>
      </c>
      <c r="AF155" s="62">
        <f>LOOKUP($D155,'Design Component Spatial Info'!$C$231:$C$575,'Design Component Spatial Info'!N$231:N$575)</f>
        <v>5456993.7554000001</v>
      </c>
      <c r="AG155" s="67">
        <f t="shared" si="38"/>
        <v>0</v>
      </c>
      <c r="AH155" s="67">
        <f t="shared" si="39"/>
        <v>0</v>
      </c>
      <c r="AI155" s="62">
        <f>LOOKUP($D155,'Design Component Spatial Info'!$C$231:$C$575,'Design Component Spatial Info'!O$231:O$575)</f>
        <v>1476068</v>
      </c>
      <c r="AJ155" s="62">
        <f>LOOKUP($D155,'Design Component Spatial Info'!$C$231:$C$575,'Design Component Spatial Info'!P$231:P$575)</f>
        <v>491250</v>
      </c>
      <c r="AM155" s="28">
        <v>0.19799700000000001</v>
      </c>
      <c r="AN155" s="97" t="str">
        <f t="shared" si="40"/>
        <v>M</v>
      </c>
    </row>
    <row r="156" spans="1:40" x14ac:dyDescent="0.2">
      <c r="A156" s="60" t="s">
        <v>765</v>
      </c>
      <c r="B156" s="60" t="s">
        <v>381</v>
      </c>
      <c r="C156" s="60" t="s">
        <v>31</v>
      </c>
      <c r="D156" s="70" t="s">
        <v>573</v>
      </c>
      <c r="E156" s="98" t="str">
        <f t="shared" si="37"/>
        <v>042-1</v>
      </c>
      <c r="F156" s="65">
        <v>41757</v>
      </c>
      <c r="G156" s="60" t="s">
        <v>926</v>
      </c>
      <c r="H156" s="58" t="s">
        <v>763</v>
      </c>
      <c r="I156" s="57">
        <v>0.52013888888888882</v>
      </c>
      <c r="J156" s="69">
        <v>1</v>
      </c>
      <c r="K156" s="56" t="s">
        <v>96</v>
      </c>
      <c r="L156" s="69">
        <v>8</v>
      </c>
      <c r="M156" s="69">
        <v>1</v>
      </c>
      <c r="N156" s="69">
        <v>2</v>
      </c>
      <c r="O156" s="70" t="s">
        <v>63</v>
      </c>
      <c r="P156" s="70" t="s">
        <v>141</v>
      </c>
      <c r="Q156" s="69"/>
      <c r="R156" s="69">
        <v>0</v>
      </c>
      <c r="S156" s="70"/>
      <c r="T156" s="70"/>
      <c r="U156" s="70"/>
      <c r="V156" s="69"/>
      <c r="W156" s="69"/>
      <c r="AC156" s="70"/>
      <c r="AD156" s="62">
        <f>LOOKUP($D156,'Design Component Spatial Info'!$C$231:$C$575,'Design Component Spatial Info'!E$231:E$575)</f>
        <v>11</v>
      </c>
      <c r="AE156" s="62">
        <f>LOOKUP($D156,'Design Component Spatial Info'!$C$231:$C$575,'Design Component Spatial Info'!M$231:M$575)</f>
        <v>321086.83889999997</v>
      </c>
      <c r="AF156" s="62">
        <f>LOOKUP($D156,'Design Component Spatial Info'!$C$231:$C$575,'Design Component Spatial Info'!N$231:N$575)</f>
        <v>5457788.2773000002</v>
      </c>
      <c r="AG156" s="67">
        <f t="shared" si="38"/>
        <v>0</v>
      </c>
      <c r="AH156" s="67">
        <f t="shared" si="39"/>
        <v>0</v>
      </c>
      <c r="AI156" s="62">
        <f>LOOKUP($D156,'Design Component Spatial Info'!$C$231:$C$575,'Design Component Spatial Info'!O$231:O$575)</f>
        <v>1476068</v>
      </c>
      <c r="AJ156" s="62">
        <f>LOOKUP($D156,'Design Component Spatial Info'!$C$231:$C$575,'Design Component Spatial Info'!P$231:P$575)</f>
        <v>492050</v>
      </c>
      <c r="AM156" s="28">
        <v>6.2144000000000005E-2</v>
      </c>
      <c r="AN156" s="97" t="str">
        <f t="shared" si="40"/>
        <v>L</v>
      </c>
    </row>
    <row r="157" spans="1:40" x14ac:dyDescent="0.2">
      <c r="A157" s="60" t="s">
        <v>765</v>
      </c>
      <c r="B157" s="60" t="s">
        <v>381</v>
      </c>
      <c r="C157" s="60" t="s">
        <v>31</v>
      </c>
      <c r="D157" s="70" t="s">
        <v>574</v>
      </c>
      <c r="E157" s="98" t="str">
        <f t="shared" si="37"/>
        <v>042-1</v>
      </c>
      <c r="F157" s="65">
        <v>41757</v>
      </c>
      <c r="G157" s="60" t="s">
        <v>926</v>
      </c>
      <c r="H157" s="58" t="s">
        <v>763</v>
      </c>
      <c r="I157" s="57">
        <v>0.44791666666666669</v>
      </c>
      <c r="J157" s="69">
        <v>1</v>
      </c>
      <c r="K157" s="56" t="s">
        <v>96</v>
      </c>
      <c r="L157" s="69">
        <v>0</v>
      </c>
      <c r="M157" s="69">
        <v>1</v>
      </c>
      <c r="N157" s="69">
        <v>2</v>
      </c>
      <c r="O157" s="70" t="s">
        <v>63</v>
      </c>
      <c r="P157" s="70" t="s">
        <v>141</v>
      </c>
      <c r="Q157" s="69"/>
      <c r="R157" s="69">
        <v>0</v>
      </c>
      <c r="S157" s="70"/>
      <c r="T157" s="70"/>
      <c r="U157" s="70"/>
      <c r="V157" s="69"/>
      <c r="W157" s="69"/>
      <c r="AC157" s="70"/>
      <c r="AD157" s="62">
        <f>LOOKUP($D157,'Design Component Spatial Info'!$C$231:$C$575,'Design Component Spatial Info'!E$231:E$575)</f>
        <v>11</v>
      </c>
      <c r="AE157" s="62">
        <f>LOOKUP($D157,'Design Component Spatial Info'!$C$231:$C$575,'Design Component Spatial Info'!M$231:M$575)</f>
        <v>321780.20789999998</v>
      </c>
      <c r="AF157" s="62">
        <f>LOOKUP($D157,'Design Component Spatial Info'!$C$231:$C$575,'Design Component Spatial Info'!N$231:N$575)</f>
        <v>5456894.0351999998</v>
      </c>
      <c r="AG157" s="67">
        <f t="shared" si="38"/>
        <v>0</v>
      </c>
      <c r="AH157" s="67">
        <f t="shared" si="39"/>
        <v>0</v>
      </c>
      <c r="AI157" s="62">
        <f>LOOKUP($D157,'Design Component Spatial Info'!$C$231:$C$575,'Design Component Spatial Info'!O$231:O$575)</f>
        <v>1476868</v>
      </c>
      <c r="AJ157" s="62">
        <f>LOOKUP($D157,'Design Component Spatial Info'!$C$231:$C$575,'Design Component Spatial Info'!P$231:P$575)</f>
        <v>491250</v>
      </c>
      <c r="AM157" s="28">
        <v>0.12604499999999999</v>
      </c>
      <c r="AN157" s="97" t="str">
        <f t="shared" si="40"/>
        <v>L</v>
      </c>
    </row>
    <row r="158" spans="1:40" x14ac:dyDescent="0.2">
      <c r="A158" s="60" t="s">
        <v>765</v>
      </c>
      <c r="B158" s="60" t="s">
        <v>381</v>
      </c>
      <c r="C158" s="60" t="s">
        <v>31</v>
      </c>
      <c r="D158" s="70" t="s">
        <v>575</v>
      </c>
      <c r="E158" s="98" t="str">
        <f t="shared" si="37"/>
        <v>042-1</v>
      </c>
      <c r="F158" s="65">
        <v>41757</v>
      </c>
      <c r="G158" s="60" t="s">
        <v>926</v>
      </c>
      <c r="H158" s="58" t="s">
        <v>763</v>
      </c>
      <c r="I158" s="57">
        <v>0.5625</v>
      </c>
      <c r="J158" s="69">
        <v>1</v>
      </c>
      <c r="K158" s="56" t="s">
        <v>96</v>
      </c>
      <c r="L158" s="69">
        <v>8</v>
      </c>
      <c r="M158" s="69">
        <v>2</v>
      </c>
      <c r="N158" s="69">
        <v>2</v>
      </c>
      <c r="O158" s="70" t="s">
        <v>63</v>
      </c>
      <c r="P158" s="70" t="s">
        <v>141</v>
      </c>
      <c r="Q158" s="69"/>
      <c r="R158" s="69">
        <v>0</v>
      </c>
      <c r="S158" s="70"/>
      <c r="T158" s="70"/>
      <c r="U158" s="70"/>
      <c r="V158" s="69"/>
      <c r="W158" s="69"/>
      <c r="AC158" s="70"/>
      <c r="AD158" s="62">
        <f>LOOKUP($D158,'Design Component Spatial Info'!$C$231:$C$575,'Design Component Spatial Info'!E$231:E$575)</f>
        <v>11</v>
      </c>
      <c r="AE158" s="62">
        <f>LOOKUP($D158,'Design Component Spatial Info'!$C$231:$C$575,'Design Component Spatial Info'!M$231:M$575)</f>
        <v>321879.84159999999</v>
      </c>
      <c r="AF158" s="62">
        <f>LOOKUP($D158,'Design Component Spatial Info'!$C$231:$C$575,'Design Component Spatial Info'!N$231:N$575)</f>
        <v>5457688.5541000003</v>
      </c>
      <c r="AG158" s="67">
        <f t="shared" si="38"/>
        <v>0</v>
      </c>
      <c r="AH158" s="67">
        <f t="shared" si="39"/>
        <v>0</v>
      </c>
      <c r="AI158" s="62">
        <f>LOOKUP($D158,'Design Component Spatial Info'!$C$231:$C$575,'Design Component Spatial Info'!O$231:O$575)</f>
        <v>1476868</v>
      </c>
      <c r="AJ158" s="62">
        <f>LOOKUP($D158,'Design Component Spatial Info'!$C$231:$C$575,'Design Component Spatial Info'!P$231:P$575)</f>
        <v>492050</v>
      </c>
      <c r="AM158" s="28">
        <v>0.13282099999999999</v>
      </c>
      <c r="AN158" s="97" t="str">
        <f t="shared" si="40"/>
        <v>L</v>
      </c>
    </row>
    <row r="159" spans="1:40" x14ac:dyDescent="0.2">
      <c r="A159" s="60" t="s">
        <v>765</v>
      </c>
      <c r="B159" s="60" t="s">
        <v>381</v>
      </c>
      <c r="C159" s="60" t="s">
        <v>31</v>
      </c>
      <c r="D159" s="70" t="s">
        <v>576</v>
      </c>
      <c r="E159" s="98" t="str">
        <f t="shared" si="37"/>
        <v>043-1</v>
      </c>
      <c r="F159" s="65">
        <v>41774</v>
      </c>
      <c r="G159" s="60" t="s">
        <v>382</v>
      </c>
      <c r="H159" s="58" t="s">
        <v>763</v>
      </c>
      <c r="I159" s="57">
        <v>0.27847222222222223</v>
      </c>
      <c r="J159" s="69">
        <v>1</v>
      </c>
      <c r="K159" s="56" t="s">
        <v>96</v>
      </c>
      <c r="L159" s="69">
        <v>11</v>
      </c>
      <c r="M159" s="69">
        <v>0</v>
      </c>
      <c r="N159" s="69">
        <v>2</v>
      </c>
      <c r="O159" s="70" t="s">
        <v>63</v>
      </c>
      <c r="P159" s="70" t="s">
        <v>141</v>
      </c>
      <c r="Q159" s="69"/>
      <c r="R159" s="69">
        <v>0</v>
      </c>
      <c r="S159" s="70"/>
      <c r="T159" s="70"/>
      <c r="U159" s="70"/>
      <c r="V159" s="69"/>
      <c r="W159" s="69"/>
      <c r="AC159" s="70"/>
      <c r="AD159" s="62">
        <f>LOOKUP($D159,'Design Component Spatial Info'!$C$231:$C$575,'Design Component Spatial Info'!E$231:E$575)</f>
        <v>11</v>
      </c>
      <c r="AE159" s="62">
        <f>LOOKUP($D159,'Design Component Spatial Info'!$C$231:$C$575,'Design Component Spatial Info'!M$231:M$575)</f>
        <v>326936.81430000003</v>
      </c>
      <c r="AF159" s="62">
        <f>LOOKUP($D159,'Design Component Spatial Info'!$C$231:$C$575,'Design Component Spatial Info'!N$231:N$575)</f>
        <v>5459473.5113000004</v>
      </c>
      <c r="AG159" s="67">
        <f t="shared" si="38"/>
        <v>0</v>
      </c>
      <c r="AH159" s="67">
        <f t="shared" si="39"/>
        <v>0</v>
      </c>
      <c r="AI159" s="62">
        <f>LOOKUP($D159,'Design Component Spatial Info'!$C$231:$C$575,'Design Component Spatial Info'!O$231:O$575)</f>
        <v>1481668</v>
      </c>
      <c r="AJ159" s="62">
        <f>LOOKUP($D159,'Design Component Spatial Info'!$C$231:$C$575,'Design Component Spatial Info'!P$231:P$575)</f>
        <v>494450</v>
      </c>
      <c r="AM159" s="28">
        <v>6.9237999999999994E-2</v>
      </c>
      <c r="AN159" s="97" t="str">
        <f t="shared" si="40"/>
        <v>L</v>
      </c>
    </row>
    <row r="160" spans="1:40" x14ac:dyDescent="0.2">
      <c r="A160" s="60" t="s">
        <v>765</v>
      </c>
      <c r="B160" s="60" t="s">
        <v>381</v>
      </c>
      <c r="C160" s="60" t="s">
        <v>31</v>
      </c>
      <c r="D160" s="70" t="s">
        <v>577</v>
      </c>
      <c r="E160" s="98" t="str">
        <f t="shared" si="37"/>
        <v>043-1</v>
      </c>
      <c r="F160" s="65">
        <v>41774</v>
      </c>
      <c r="G160" s="60" t="s">
        <v>382</v>
      </c>
      <c r="H160" s="58" t="s">
        <v>763</v>
      </c>
      <c r="I160" s="57">
        <v>0.31944444444444448</v>
      </c>
      <c r="J160" s="69">
        <v>1</v>
      </c>
      <c r="K160" s="56" t="s">
        <v>96</v>
      </c>
      <c r="L160" s="69">
        <v>13</v>
      </c>
      <c r="M160" s="69">
        <v>0</v>
      </c>
      <c r="N160" s="69">
        <v>2</v>
      </c>
      <c r="O160" s="70" t="s">
        <v>63</v>
      </c>
      <c r="P160" s="70" t="s">
        <v>141</v>
      </c>
      <c r="Q160" s="69"/>
      <c r="R160" s="69">
        <v>0</v>
      </c>
      <c r="S160" s="70"/>
      <c r="T160" s="70"/>
      <c r="U160" s="70"/>
      <c r="V160" s="69"/>
      <c r="W160" s="69"/>
      <c r="AC160" s="70"/>
      <c r="AD160" s="62">
        <f>LOOKUP($D160,'Design Component Spatial Info'!$C$231:$C$575,'Design Component Spatial Info'!E$231:E$575)</f>
        <v>11</v>
      </c>
      <c r="AE160" s="62">
        <f>LOOKUP($D160,'Design Component Spatial Info'!$C$231:$C$575,'Design Component Spatial Info'!M$231:M$575)</f>
        <v>327630.11359999998</v>
      </c>
      <c r="AF160" s="62">
        <f>LOOKUP($D160,'Design Component Spatial Info'!$C$231:$C$575,'Design Component Spatial Info'!N$231:N$575)</f>
        <v>5458579.2544</v>
      </c>
      <c r="AG160" s="67">
        <f t="shared" si="38"/>
        <v>0</v>
      </c>
      <c r="AH160" s="67">
        <f t="shared" si="39"/>
        <v>0</v>
      </c>
      <c r="AI160" s="62">
        <f>LOOKUP($D160,'Design Component Spatial Info'!$C$231:$C$575,'Design Component Spatial Info'!O$231:O$575)</f>
        <v>1482468</v>
      </c>
      <c r="AJ160" s="62">
        <f>LOOKUP($D160,'Design Component Spatial Info'!$C$231:$C$575,'Design Component Spatial Info'!P$231:P$575)</f>
        <v>493650</v>
      </c>
      <c r="AM160" s="28">
        <v>6.2784000000000006E-2</v>
      </c>
      <c r="AN160" s="97" t="str">
        <f t="shared" si="40"/>
        <v>L</v>
      </c>
    </row>
    <row r="161" spans="1:40" x14ac:dyDescent="0.2">
      <c r="A161" s="60" t="s">
        <v>765</v>
      </c>
      <c r="B161" s="60" t="s">
        <v>381</v>
      </c>
      <c r="C161" s="60" t="s">
        <v>31</v>
      </c>
      <c r="D161" s="70" t="s">
        <v>578</v>
      </c>
      <c r="E161" s="98" t="str">
        <f t="shared" si="37"/>
        <v>043-1</v>
      </c>
      <c r="F161" s="65">
        <v>41774</v>
      </c>
      <c r="G161" s="60" t="s">
        <v>382</v>
      </c>
      <c r="H161" s="58" t="s">
        <v>763</v>
      </c>
      <c r="I161" s="57">
        <v>0.30138888888888887</v>
      </c>
      <c r="J161" s="69">
        <v>1</v>
      </c>
      <c r="K161" s="56" t="s">
        <v>96</v>
      </c>
      <c r="L161" s="69">
        <v>13</v>
      </c>
      <c r="M161" s="69">
        <v>0</v>
      </c>
      <c r="N161" s="69">
        <v>2</v>
      </c>
      <c r="O161" s="70" t="s">
        <v>63</v>
      </c>
      <c r="P161" s="70" t="s">
        <v>141</v>
      </c>
      <c r="Q161" s="69"/>
      <c r="R161" s="69">
        <v>0</v>
      </c>
      <c r="S161" s="70"/>
      <c r="T161" s="70"/>
      <c r="U161" s="70"/>
      <c r="V161" s="69"/>
      <c r="W161" s="69"/>
      <c r="AC161" s="70"/>
      <c r="AD161" s="62">
        <f>LOOKUP($D161,'Design Component Spatial Info'!$C$231:$C$575,'Design Component Spatial Info'!E$231:E$575)</f>
        <v>11</v>
      </c>
      <c r="AE161" s="62">
        <f>LOOKUP($D161,'Design Component Spatial Info'!$C$231:$C$575,'Design Component Spatial Info'!M$231:M$575)</f>
        <v>327729.80709999998</v>
      </c>
      <c r="AF161" s="62">
        <f>LOOKUP($D161,'Design Component Spatial Info'!$C$231:$C$575,'Design Component Spatial Info'!N$231:N$575)</f>
        <v>5459373.7273000004</v>
      </c>
      <c r="AG161" s="67">
        <f t="shared" si="38"/>
        <v>0</v>
      </c>
      <c r="AH161" s="67">
        <f t="shared" si="39"/>
        <v>0</v>
      </c>
      <c r="AI161" s="62">
        <f>LOOKUP($D161,'Design Component Spatial Info'!$C$231:$C$575,'Design Component Spatial Info'!O$231:O$575)</f>
        <v>1482468</v>
      </c>
      <c r="AJ161" s="62">
        <f>LOOKUP($D161,'Design Component Spatial Info'!$C$231:$C$575,'Design Component Spatial Info'!P$231:P$575)</f>
        <v>494450</v>
      </c>
      <c r="AM161" s="28">
        <v>0.15170800000000001</v>
      </c>
      <c r="AN161" s="97" t="str">
        <f t="shared" si="40"/>
        <v>L</v>
      </c>
    </row>
    <row r="162" spans="1:40" x14ac:dyDescent="0.2">
      <c r="A162" s="60" t="s">
        <v>765</v>
      </c>
      <c r="B162" s="60" t="s">
        <v>381</v>
      </c>
      <c r="C162" s="60" t="s">
        <v>31</v>
      </c>
      <c r="D162" s="70" t="s">
        <v>579</v>
      </c>
      <c r="E162" s="98" t="str">
        <f t="shared" si="37"/>
        <v>043-1</v>
      </c>
      <c r="F162" s="65">
        <v>41774</v>
      </c>
      <c r="G162" s="60" t="s">
        <v>382</v>
      </c>
      <c r="H162" s="58" t="s">
        <v>763</v>
      </c>
      <c r="I162" s="57">
        <v>0.35069444444444442</v>
      </c>
      <c r="J162" s="69">
        <v>1</v>
      </c>
      <c r="K162" s="56" t="s">
        <v>96</v>
      </c>
      <c r="L162" s="69">
        <v>14</v>
      </c>
      <c r="M162" s="89">
        <v>1</v>
      </c>
      <c r="N162" s="69">
        <v>3</v>
      </c>
      <c r="O162" s="70" t="s">
        <v>63</v>
      </c>
      <c r="P162" s="70" t="s">
        <v>141</v>
      </c>
      <c r="Q162" s="69"/>
      <c r="R162" s="69">
        <v>0</v>
      </c>
      <c r="S162" s="70"/>
      <c r="T162" s="70"/>
      <c r="U162" s="70"/>
      <c r="V162" s="69"/>
      <c r="W162" s="69"/>
      <c r="AC162" s="70"/>
      <c r="AD162" s="62">
        <f>LOOKUP($D162,'Design Component Spatial Info'!$C$231:$C$575,'Design Component Spatial Info'!E$231:E$575)</f>
        <v>11</v>
      </c>
      <c r="AE162" s="62">
        <f>LOOKUP($D162,'Design Component Spatial Info'!$C$231:$C$575,'Design Component Spatial Info'!M$231:M$575)</f>
        <v>328522.79560000001</v>
      </c>
      <c r="AF162" s="62">
        <f>LOOKUP($D162,'Design Component Spatial Info'!$C$231:$C$575,'Design Component Spatial Info'!N$231:N$575)</f>
        <v>5459273.9358000001</v>
      </c>
      <c r="AG162" s="67">
        <f t="shared" si="38"/>
        <v>0</v>
      </c>
      <c r="AH162" s="67">
        <f t="shared" si="39"/>
        <v>0</v>
      </c>
      <c r="AI162" s="62">
        <f>LOOKUP($D162,'Design Component Spatial Info'!$C$231:$C$575,'Design Component Spatial Info'!O$231:O$575)</f>
        <v>1483268</v>
      </c>
      <c r="AJ162" s="62">
        <f>LOOKUP($D162,'Design Component Spatial Info'!$C$231:$C$575,'Design Component Spatial Info'!P$231:P$575)</f>
        <v>494450</v>
      </c>
      <c r="AM162" s="28">
        <v>7.1369000000000002E-2</v>
      </c>
      <c r="AN162" s="97" t="str">
        <f t="shared" si="40"/>
        <v>L</v>
      </c>
    </row>
    <row r="163" spans="1:40" x14ac:dyDescent="0.2">
      <c r="A163" s="60" t="s">
        <v>765</v>
      </c>
      <c r="B163" s="60" t="s">
        <v>381</v>
      </c>
      <c r="C163" s="60" t="s">
        <v>31</v>
      </c>
      <c r="D163" s="70" t="s">
        <v>580</v>
      </c>
      <c r="E163" s="98" t="str">
        <f t="shared" si="37"/>
        <v>044-1</v>
      </c>
      <c r="F163" s="65">
        <v>41773</v>
      </c>
      <c r="G163" s="60" t="s">
        <v>382</v>
      </c>
      <c r="H163" s="58" t="s">
        <v>763</v>
      </c>
      <c r="I163" s="57">
        <v>0.56458333333333333</v>
      </c>
      <c r="J163" s="69">
        <v>1</v>
      </c>
      <c r="K163" s="56" t="s">
        <v>96</v>
      </c>
      <c r="L163" s="69">
        <v>20</v>
      </c>
      <c r="M163" s="69">
        <v>3</v>
      </c>
      <c r="N163" s="69">
        <v>1</v>
      </c>
      <c r="O163" s="70" t="s">
        <v>63</v>
      </c>
      <c r="P163" s="70" t="s">
        <v>141</v>
      </c>
      <c r="Q163" s="69"/>
      <c r="R163" s="69">
        <v>0</v>
      </c>
      <c r="S163" s="70"/>
      <c r="T163" s="70"/>
      <c r="U163" s="70"/>
      <c r="V163" s="69"/>
      <c r="W163" s="69"/>
      <c r="AC163" s="70"/>
      <c r="AD163" s="62">
        <f>LOOKUP($D163,'Design Component Spatial Info'!$C$231:$C$575,'Design Component Spatial Info'!E$231:E$575)</f>
        <v>11</v>
      </c>
      <c r="AE163" s="62">
        <f>LOOKUP($D163,'Design Component Spatial Info'!$C$231:$C$575,'Design Component Spatial Info'!M$231:M$575)</f>
        <v>333180.89520000003</v>
      </c>
      <c r="AF163" s="62">
        <f>LOOKUP($D163,'Design Component Spatial Info'!$C$231:$C$575,'Design Component Spatial Info'!N$231:N$575)</f>
        <v>5457880.5782000003</v>
      </c>
      <c r="AG163" s="67">
        <f t="shared" si="38"/>
        <v>0</v>
      </c>
      <c r="AH163" s="67">
        <f t="shared" si="39"/>
        <v>0</v>
      </c>
      <c r="AI163" s="62">
        <f>LOOKUP($D163,'Design Component Spatial Info'!$C$231:$C$575,'Design Component Spatial Info'!O$231:O$575)</f>
        <v>1488068</v>
      </c>
      <c r="AJ163" s="62">
        <f>LOOKUP($D163,'Design Component Spatial Info'!$C$231:$C$575,'Design Component Spatial Info'!P$231:P$575)</f>
        <v>493650</v>
      </c>
      <c r="AM163" s="28">
        <v>8.5190000000000002E-2</v>
      </c>
      <c r="AN163" s="97" t="str">
        <f t="shared" si="40"/>
        <v>L</v>
      </c>
    </row>
    <row r="164" spans="1:40" x14ac:dyDescent="0.2">
      <c r="A164" s="60" t="s">
        <v>765</v>
      </c>
      <c r="B164" s="60" t="s">
        <v>381</v>
      </c>
      <c r="C164" s="60" t="s">
        <v>31</v>
      </c>
      <c r="D164" s="70" t="s">
        <v>581</v>
      </c>
      <c r="E164" s="98" t="str">
        <f t="shared" si="37"/>
        <v>044-1</v>
      </c>
      <c r="F164" s="65">
        <v>41773</v>
      </c>
      <c r="G164" s="60" t="s">
        <v>382</v>
      </c>
      <c r="H164" s="58" t="s">
        <v>763</v>
      </c>
      <c r="I164" s="57">
        <v>0.58124999999999993</v>
      </c>
      <c r="J164" s="69">
        <v>1</v>
      </c>
      <c r="K164" s="56" t="s">
        <v>96</v>
      </c>
      <c r="L164" s="69">
        <v>20</v>
      </c>
      <c r="M164" s="89">
        <v>3</v>
      </c>
      <c r="N164" s="69">
        <v>1</v>
      </c>
      <c r="O164" s="70" t="s">
        <v>63</v>
      </c>
      <c r="P164" s="70" t="s">
        <v>141</v>
      </c>
      <c r="Q164" s="69"/>
      <c r="R164" s="69">
        <v>0</v>
      </c>
      <c r="S164" s="70"/>
      <c r="T164" s="70"/>
      <c r="U164" s="70"/>
      <c r="V164" s="69"/>
      <c r="W164" s="69"/>
      <c r="AC164" s="70"/>
      <c r="AD164" s="62">
        <f>LOOKUP($D164,'Design Component Spatial Info'!$C$231:$C$575,'Design Component Spatial Info'!E$231:E$575)</f>
        <v>11</v>
      </c>
      <c r="AE164" s="62">
        <f>LOOKUP($D164,'Design Component Spatial Info'!$C$231:$C$575,'Design Component Spatial Info'!M$231:M$575)</f>
        <v>333280.63699999999</v>
      </c>
      <c r="AF164" s="62">
        <f>LOOKUP($D164,'Design Component Spatial Info'!$C$231:$C$575,'Design Component Spatial Info'!N$231:N$575)</f>
        <v>5458675.0311000003</v>
      </c>
      <c r="AG164" s="67">
        <f t="shared" si="38"/>
        <v>0</v>
      </c>
      <c r="AH164" s="67">
        <f t="shared" si="39"/>
        <v>0</v>
      </c>
      <c r="AI164" s="62">
        <f>LOOKUP($D164,'Design Component Spatial Info'!$C$231:$C$575,'Design Component Spatial Info'!O$231:O$575)</f>
        <v>1488068</v>
      </c>
      <c r="AJ164" s="62">
        <f>LOOKUP($D164,'Design Component Spatial Info'!$C$231:$C$575,'Design Component Spatial Info'!P$231:P$575)</f>
        <v>494450</v>
      </c>
      <c r="AM164" s="28">
        <v>5.0812999999999997E-2</v>
      </c>
      <c r="AN164" s="97" t="str">
        <f t="shared" si="40"/>
        <v>L</v>
      </c>
    </row>
    <row r="165" spans="1:40" x14ac:dyDescent="0.2">
      <c r="A165" s="60" t="s">
        <v>765</v>
      </c>
      <c r="B165" s="60" t="s">
        <v>381</v>
      </c>
      <c r="C165" s="60" t="s">
        <v>31</v>
      </c>
      <c r="D165" s="70" t="s">
        <v>583</v>
      </c>
      <c r="E165" s="98" t="str">
        <f t="shared" si="37"/>
        <v>044-1</v>
      </c>
      <c r="F165" s="65">
        <v>41773</v>
      </c>
      <c r="G165" s="60" t="s">
        <v>382</v>
      </c>
      <c r="H165" s="58" t="s">
        <v>763</v>
      </c>
      <c r="I165" s="57">
        <v>0.5444444444444444</v>
      </c>
      <c r="J165" s="69">
        <v>1</v>
      </c>
      <c r="K165" s="56" t="s">
        <v>96</v>
      </c>
      <c r="L165" s="69">
        <v>20</v>
      </c>
      <c r="M165" s="69">
        <v>3</v>
      </c>
      <c r="N165" s="69">
        <v>1</v>
      </c>
      <c r="O165" s="70" t="s">
        <v>63</v>
      </c>
      <c r="P165" s="70" t="s">
        <v>141</v>
      </c>
      <c r="Q165" s="69"/>
      <c r="R165" s="69">
        <v>0</v>
      </c>
      <c r="S165" s="70"/>
      <c r="T165" s="70"/>
      <c r="U165" s="70"/>
      <c r="V165" s="69"/>
      <c r="W165" s="69"/>
      <c r="AC165" s="70"/>
      <c r="AD165" s="62">
        <f>LOOKUP($D165,'Design Component Spatial Info'!$C$231:$C$575,'Design Component Spatial Info'!E$231:E$575)</f>
        <v>11</v>
      </c>
      <c r="AE165" s="62">
        <f>LOOKUP($D165,'Design Component Spatial Info'!$C$231:$C$575,'Design Component Spatial Info'!M$231:M$575)</f>
        <v>334073.59570000001</v>
      </c>
      <c r="AF165" s="62">
        <f>LOOKUP($D165,'Design Component Spatial Info'!$C$231:$C$575,'Design Component Spatial Info'!N$231:N$575)</f>
        <v>5458575.1875999998</v>
      </c>
      <c r="AG165" s="67">
        <f t="shared" si="38"/>
        <v>0</v>
      </c>
      <c r="AH165" s="67">
        <f t="shared" si="39"/>
        <v>0</v>
      </c>
      <c r="AI165" s="62">
        <f>LOOKUP($D165,'Design Component Spatial Info'!$C$231:$C$575,'Design Component Spatial Info'!O$231:O$575)</f>
        <v>1488868</v>
      </c>
      <c r="AJ165" s="62">
        <f>LOOKUP($D165,'Design Component Spatial Info'!$C$231:$C$575,'Design Component Spatial Info'!P$231:P$575)</f>
        <v>494450</v>
      </c>
      <c r="AM165" s="28">
        <v>0.13329000000000002</v>
      </c>
      <c r="AN165" s="97" t="str">
        <f t="shared" si="40"/>
        <v>L</v>
      </c>
    </row>
    <row r="166" spans="1:40" x14ac:dyDescent="0.2">
      <c r="A166" s="60" t="s">
        <v>765</v>
      </c>
      <c r="B166" s="60" t="s">
        <v>381</v>
      </c>
      <c r="C166" s="60" t="s">
        <v>31</v>
      </c>
      <c r="D166" s="70" t="s">
        <v>584</v>
      </c>
      <c r="E166" s="98" t="str">
        <f t="shared" si="37"/>
        <v>045-1</v>
      </c>
      <c r="F166" s="65">
        <v>41750</v>
      </c>
      <c r="G166" s="60" t="s">
        <v>926</v>
      </c>
      <c r="H166" s="58" t="s">
        <v>763</v>
      </c>
      <c r="I166" s="57">
        <v>0.41319444444444442</v>
      </c>
      <c r="J166" s="69">
        <v>1</v>
      </c>
      <c r="K166" s="56" t="s">
        <v>96</v>
      </c>
      <c r="L166" s="69">
        <v>10</v>
      </c>
      <c r="M166" s="69">
        <v>2</v>
      </c>
      <c r="N166" s="69">
        <v>4</v>
      </c>
      <c r="O166" s="70" t="s">
        <v>63</v>
      </c>
      <c r="P166" s="70" t="s">
        <v>141</v>
      </c>
      <c r="Q166" s="69"/>
      <c r="R166" s="70">
        <v>0</v>
      </c>
      <c r="S166" s="70"/>
      <c r="T166" s="70"/>
      <c r="U166" s="70"/>
      <c r="V166" s="69"/>
      <c r="W166" s="69"/>
      <c r="AC166" s="70"/>
      <c r="AD166" s="62">
        <f>LOOKUP($D166,'Design Component Spatial Info'!$C$231:$C$575,'Design Component Spatial Info'!E$231:E$575)</f>
        <v>11</v>
      </c>
      <c r="AE166" s="62">
        <f>LOOKUP($D166,'Design Component Spatial Info'!$C$231:$C$575,'Design Component Spatial Info'!M$231:M$575)</f>
        <v>321684.68180000002</v>
      </c>
      <c r="AF166" s="62">
        <f>LOOKUP($D166,'Design Component Spatial Info'!$C$231:$C$575,'Design Component Spatial Info'!N$231:N$575)</f>
        <v>5462555.2312000003</v>
      </c>
      <c r="AG166" s="67">
        <f t="shared" si="38"/>
        <v>0</v>
      </c>
      <c r="AH166" s="67">
        <f t="shared" si="39"/>
        <v>0</v>
      </c>
      <c r="AI166" s="62">
        <f>LOOKUP($D166,'Design Component Spatial Info'!$C$231:$C$575,'Design Component Spatial Info'!O$231:O$575)</f>
        <v>1476068</v>
      </c>
      <c r="AJ166" s="62">
        <f>LOOKUP($D166,'Design Component Spatial Info'!$C$231:$C$575,'Design Component Spatial Info'!P$231:P$575)</f>
        <v>496850</v>
      </c>
      <c r="AM166" s="28">
        <v>0.14985099999999998</v>
      </c>
      <c r="AN166" s="97" t="str">
        <f t="shared" si="40"/>
        <v>L</v>
      </c>
    </row>
    <row r="167" spans="1:40" x14ac:dyDescent="0.2">
      <c r="A167" s="60" t="s">
        <v>765</v>
      </c>
      <c r="B167" s="60" t="s">
        <v>381</v>
      </c>
      <c r="C167" s="60" t="s">
        <v>31</v>
      </c>
      <c r="D167" s="70" t="s">
        <v>585</v>
      </c>
      <c r="E167" s="98" t="str">
        <f t="shared" si="37"/>
        <v>045-1</v>
      </c>
      <c r="F167" s="65">
        <v>41750</v>
      </c>
      <c r="G167" s="60" t="s">
        <v>926</v>
      </c>
      <c r="H167" s="58" t="s">
        <v>763</v>
      </c>
      <c r="I167" s="57">
        <v>0.39444444444444443</v>
      </c>
      <c r="J167" s="69">
        <v>1</v>
      </c>
      <c r="K167" s="56" t="s">
        <v>96</v>
      </c>
      <c r="L167" s="69">
        <v>8</v>
      </c>
      <c r="M167" s="69">
        <v>2</v>
      </c>
      <c r="N167" s="69">
        <v>4</v>
      </c>
      <c r="O167" s="70" t="s">
        <v>63</v>
      </c>
      <c r="P167" s="70" t="s">
        <v>383</v>
      </c>
      <c r="Q167" s="69">
        <v>70</v>
      </c>
      <c r="R167" s="69">
        <v>1</v>
      </c>
      <c r="S167" s="70" t="s">
        <v>135</v>
      </c>
      <c r="T167" s="70" t="s">
        <v>144</v>
      </c>
      <c r="U167" s="70" t="s">
        <v>87</v>
      </c>
      <c r="V167" s="69">
        <v>44</v>
      </c>
      <c r="W167" s="69">
        <v>75</v>
      </c>
      <c r="X167" s="62" t="s">
        <v>145</v>
      </c>
      <c r="Y167" s="56" t="s">
        <v>121</v>
      </c>
      <c r="AA167" s="56" t="s">
        <v>1350</v>
      </c>
      <c r="AC167" s="70"/>
      <c r="AD167" s="62">
        <f>LOOKUP($D167,'Design Component Spatial Info'!$C$231:$C$575,'Design Component Spatial Info'!E$231:E$575)</f>
        <v>11</v>
      </c>
      <c r="AE167" s="62">
        <f>LOOKUP($D167,'Design Component Spatial Info'!$C$231:$C$575,'Design Component Spatial Info'!M$231:M$575)</f>
        <v>321784.33590000001</v>
      </c>
      <c r="AF167" s="62">
        <f>LOOKUP($D167,'Design Component Spatial Info'!$C$231:$C$575,'Design Component Spatial Info'!N$231:N$575)</f>
        <v>5463349.6940000001</v>
      </c>
      <c r="AG167" s="67">
        <f t="shared" si="38"/>
        <v>321836.43527778442</v>
      </c>
      <c r="AH167" s="67">
        <f t="shared" si="39"/>
        <v>5463403.6444850257</v>
      </c>
      <c r="AI167" s="62">
        <f>LOOKUP($D167,'Design Component Spatial Info'!$C$231:$C$575,'Design Component Spatial Info'!O$231:O$575)</f>
        <v>1476068</v>
      </c>
      <c r="AJ167" s="62">
        <f>LOOKUP($D167,'Design Component Spatial Info'!$C$231:$C$575,'Design Component Spatial Info'!P$231:P$575)</f>
        <v>497650</v>
      </c>
      <c r="AK167">
        <v>1476113.0190000001</v>
      </c>
      <c r="AL167">
        <v>497709.97899999999</v>
      </c>
      <c r="AM167" s="28">
        <v>4.4653999999999999E-2</v>
      </c>
      <c r="AN167" s="97" t="str">
        <f t="shared" si="40"/>
        <v>VL</v>
      </c>
    </row>
    <row r="168" spans="1:40" x14ac:dyDescent="0.2">
      <c r="A168" s="60" t="s">
        <v>765</v>
      </c>
      <c r="B168" s="60" t="s">
        <v>381</v>
      </c>
      <c r="C168" s="60" t="s">
        <v>31</v>
      </c>
      <c r="D168" s="70" t="s">
        <v>585</v>
      </c>
      <c r="E168" s="98" t="str">
        <f t="shared" ref="E168" si="56">LEFT(D168,5)</f>
        <v>045-1</v>
      </c>
      <c r="F168" s="65">
        <v>41750</v>
      </c>
      <c r="G168" s="60" t="s">
        <v>926</v>
      </c>
      <c r="H168" s="58" t="s">
        <v>763</v>
      </c>
      <c r="I168" s="57">
        <v>0.39444444444444443</v>
      </c>
      <c r="J168" s="69">
        <v>2</v>
      </c>
      <c r="K168" s="56" t="s">
        <v>96</v>
      </c>
      <c r="L168" s="69">
        <v>8</v>
      </c>
      <c r="M168" s="69">
        <v>2</v>
      </c>
      <c r="N168" s="69">
        <v>4</v>
      </c>
      <c r="O168" s="70" t="s">
        <v>63</v>
      </c>
      <c r="P168" s="70" t="s">
        <v>383</v>
      </c>
      <c r="Q168" s="69">
        <v>180</v>
      </c>
      <c r="R168" s="69">
        <v>1</v>
      </c>
      <c r="S168" s="70" t="s">
        <v>135</v>
      </c>
      <c r="T168" s="70" t="s">
        <v>39</v>
      </c>
      <c r="U168" s="70" t="s">
        <v>87</v>
      </c>
      <c r="V168" s="69">
        <v>80</v>
      </c>
      <c r="W168" s="69">
        <v>120</v>
      </c>
      <c r="X168" s="62" t="s">
        <v>145</v>
      </c>
      <c r="Y168" s="56" t="s">
        <v>121</v>
      </c>
      <c r="AA168" s="56" t="s">
        <v>1351</v>
      </c>
      <c r="AC168" s="70"/>
      <c r="AD168" s="62">
        <f>LOOKUP($D168,'Design Component Spatial Info'!$C$231:$C$575,'Design Component Spatial Info'!E$231:E$575)</f>
        <v>11</v>
      </c>
      <c r="AE168" s="62">
        <f>LOOKUP($D168,'Design Component Spatial Info'!$C$231:$C$575,'Design Component Spatial Info'!M$231:M$575)</f>
        <v>321784.33590000001</v>
      </c>
      <c r="AF168" s="62">
        <f>LOOKUP($D168,'Design Component Spatial Info'!$C$231:$C$575,'Design Component Spatial Info'!N$231:N$575)</f>
        <v>5463349.6940000001</v>
      </c>
      <c r="AG168" s="67">
        <f t="shared" ref="AG168" si="57">IF(V168="",0,SIN(RADIANS(VALUE(V168)))*VALUE(W168)+AE168)</f>
        <v>321902.51283036149</v>
      </c>
      <c r="AH168" s="67">
        <f t="shared" ref="AH168" si="58">IF(V168="",0,COS(RADIANS(VALUE(V168)))*VALUE(W168)+AF168)</f>
        <v>5463370.5317813205</v>
      </c>
      <c r="AI168" s="62">
        <f>LOOKUP($D168,'Design Component Spatial Info'!$C$231:$C$575,'Design Component Spatial Info'!O$231:O$575)</f>
        <v>1476068</v>
      </c>
      <c r="AJ168" s="62">
        <f>LOOKUP($D168,'Design Component Spatial Info'!$C$231:$C$575,'Design Component Spatial Info'!P$231:P$575)</f>
        <v>497650</v>
      </c>
      <c r="AK168">
        <v>1476182.7649999999</v>
      </c>
      <c r="AL168">
        <v>497685.39199999999</v>
      </c>
      <c r="AM168" s="28">
        <v>4.4653999999999999E-2</v>
      </c>
      <c r="AN168" s="97" t="str">
        <f t="shared" si="40"/>
        <v>VL</v>
      </c>
    </row>
    <row r="169" spans="1:40" x14ac:dyDescent="0.2">
      <c r="A169" s="60" t="s">
        <v>765</v>
      </c>
      <c r="B169" s="60" t="s">
        <v>381</v>
      </c>
      <c r="C169" s="60" t="s">
        <v>31</v>
      </c>
      <c r="D169" s="70" t="s">
        <v>586</v>
      </c>
      <c r="E169" s="98" t="str">
        <f t="shared" si="37"/>
        <v>045-1</v>
      </c>
      <c r="F169" s="65">
        <v>41750</v>
      </c>
      <c r="G169" s="60" t="s">
        <v>926</v>
      </c>
      <c r="H169" s="58" t="s">
        <v>763</v>
      </c>
      <c r="I169" s="57">
        <v>0.43402777777777773</v>
      </c>
      <c r="J169" s="69">
        <v>1</v>
      </c>
      <c r="K169" s="56" t="s">
        <v>96</v>
      </c>
      <c r="L169" s="69">
        <v>10</v>
      </c>
      <c r="M169" s="69">
        <v>1</v>
      </c>
      <c r="N169" s="69">
        <v>4</v>
      </c>
      <c r="O169" s="70" t="s">
        <v>63</v>
      </c>
      <c r="P169" s="70" t="s">
        <v>141</v>
      </c>
      <c r="Q169" s="69"/>
      <c r="R169" s="70">
        <v>0</v>
      </c>
      <c r="S169" s="70"/>
      <c r="T169" s="70"/>
      <c r="U169" s="70"/>
      <c r="V169" s="69"/>
      <c r="W169" s="69"/>
      <c r="AB169" s="56" t="s">
        <v>929</v>
      </c>
      <c r="AC169" s="70"/>
      <c r="AD169" s="62">
        <f>LOOKUP($D169,'Design Component Spatial Info'!$C$231:$C$575,'Design Component Spatial Info'!E$231:E$575)</f>
        <v>11</v>
      </c>
      <c r="AE169" s="62">
        <f>LOOKUP($D169,'Design Component Spatial Info'!$C$231:$C$575,'Design Component Spatial Info'!M$231:M$575)</f>
        <v>322477.72560000001</v>
      </c>
      <c r="AF169" s="62">
        <f>LOOKUP($D169,'Design Component Spatial Info'!$C$231:$C$575,'Design Component Spatial Info'!N$231:N$575)</f>
        <v>5462455.4900000002</v>
      </c>
      <c r="AG169" s="67">
        <f t="shared" si="38"/>
        <v>0</v>
      </c>
      <c r="AH169" s="67">
        <f t="shared" si="39"/>
        <v>0</v>
      </c>
      <c r="AI169" s="62">
        <f>LOOKUP($D169,'Design Component Spatial Info'!$C$231:$C$575,'Design Component Spatial Info'!O$231:O$575)</f>
        <v>1476868</v>
      </c>
      <c r="AJ169" s="62">
        <f>LOOKUP($D169,'Design Component Spatial Info'!$C$231:$C$575,'Design Component Spatial Info'!P$231:P$575)</f>
        <v>496850</v>
      </c>
      <c r="AM169" s="28">
        <v>0.20496500000000001</v>
      </c>
      <c r="AN169" s="97" t="str">
        <f t="shared" si="40"/>
        <v>M</v>
      </c>
    </row>
    <row r="170" spans="1:40" x14ac:dyDescent="0.2">
      <c r="A170" s="60" t="s">
        <v>765</v>
      </c>
      <c r="B170" s="60" t="s">
        <v>381</v>
      </c>
      <c r="C170" s="60" t="s">
        <v>31</v>
      </c>
      <c r="D170" s="70" t="s">
        <v>587</v>
      </c>
      <c r="E170" s="98" t="str">
        <f t="shared" si="37"/>
        <v>045-1</v>
      </c>
      <c r="F170" s="65">
        <v>41750</v>
      </c>
      <c r="G170" s="60" t="s">
        <v>382</v>
      </c>
      <c r="H170" s="58" t="s">
        <v>763</v>
      </c>
      <c r="I170" s="57">
        <v>0.42777777777777781</v>
      </c>
      <c r="J170" s="69">
        <v>1</v>
      </c>
      <c r="K170" s="56" t="s">
        <v>95</v>
      </c>
      <c r="L170" s="69">
        <v>10</v>
      </c>
      <c r="M170" s="69">
        <v>1</v>
      </c>
      <c r="N170" s="69">
        <v>4</v>
      </c>
      <c r="O170" s="70" t="s">
        <v>63</v>
      </c>
      <c r="P170" s="70" t="s">
        <v>383</v>
      </c>
      <c r="Q170" s="69">
        <v>118</v>
      </c>
      <c r="R170" s="69">
        <v>1</v>
      </c>
      <c r="S170" s="70" t="s">
        <v>135</v>
      </c>
      <c r="T170" s="70" t="s">
        <v>39</v>
      </c>
      <c r="U170" s="70" t="s">
        <v>87</v>
      </c>
      <c r="V170" s="69">
        <v>212</v>
      </c>
      <c r="W170" s="69">
        <v>200</v>
      </c>
      <c r="X170" s="62" t="s">
        <v>145</v>
      </c>
      <c r="Y170" s="56" t="s">
        <v>121</v>
      </c>
      <c r="AA170" s="56" t="s">
        <v>1352</v>
      </c>
      <c r="AC170" s="70"/>
      <c r="AD170" s="62">
        <f>LOOKUP($D170,'Design Component Spatial Info'!$C$231:$C$575,'Design Component Spatial Info'!E$231:E$575)</f>
        <v>11</v>
      </c>
      <c r="AE170" s="62">
        <f>LOOKUP($D170,'Design Component Spatial Info'!$C$231:$C$575,'Design Component Spatial Info'!M$231:M$575)</f>
        <v>322577.38650000002</v>
      </c>
      <c r="AF170" s="62">
        <f>LOOKUP($D170,'Design Component Spatial Info'!$C$231:$C$575,'Design Component Spatial Info'!N$231:N$575)</f>
        <v>5463249.9497999996</v>
      </c>
      <c r="AG170" s="67">
        <f t="shared" si="38"/>
        <v>322471.40264715336</v>
      </c>
      <c r="AH170" s="67">
        <f t="shared" si="39"/>
        <v>5463080.3401807686</v>
      </c>
      <c r="AI170" s="62">
        <f>LOOKUP($D170,'Design Component Spatial Info'!$C$231:$C$575,'Design Component Spatial Info'!O$231:O$575)</f>
        <v>1476868</v>
      </c>
      <c r="AJ170" s="62">
        <f>LOOKUP($D170,'Design Component Spatial Info'!$C$231:$C$575,'Design Component Spatial Info'!P$231:P$575)</f>
        <v>497650</v>
      </c>
      <c r="AK170">
        <v>1476783.878</v>
      </c>
      <c r="AL170">
        <v>497468.64500000002</v>
      </c>
      <c r="AM170" s="28">
        <v>0.147898</v>
      </c>
      <c r="AN170" s="97" t="str">
        <f t="shared" si="40"/>
        <v>L</v>
      </c>
    </row>
    <row r="171" spans="1:40" x14ac:dyDescent="0.2">
      <c r="A171" s="60" t="s">
        <v>765</v>
      </c>
      <c r="B171" s="60" t="s">
        <v>381</v>
      </c>
      <c r="C171" s="60" t="s">
        <v>31</v>
      </c>
      <c r="D171" s="70" t="s">
        <v>587</v>
      </c>
      <c r="E171" s="98" t="str">
        <f t="shared" ref="E171:E172" si="59">LEFT(D171,5)</f>
        <v>045-1</v>
      </c>
      <c r="F171" s="65">
        <v>41750</v>
      </c>
      <c r="G171" s="60" t="s">
        <v>382</v>
      </c>
      <c r="H171" s="58" t="s">
        <v>763</v>
      </c>
      <c r="I171" s="57">
        <v>0.42777777777777781</v>
      </c>
      <c r="J171" s="69">
        <v>2</v>
      </c>
      <c r="K171" s="56" t="s">
        <v>95</v>
      </c>
      <c r="L171" s="69">
        <v>10</v>
      </c>
      <c r="M171" s="69">
        <v>1</v>
      </c>
      <c r="N171" s="69">
        <v>4</v>
      </c>
      <c r="O171" s="70" t="s">
        <v>63</v>
      </c>
      <c r="P171" s="70" t="s">
        <v>383</v>
      </c>
      <c r="Q171" s="69">
        <v>142</v>
      </c>
      <c r="R171" s="69">
        <v>1</v>
      </c>
      <c r="S171" s="70" t="s">
        <v>135</v>
      </c>
      <c r="T171" s="70" t="s">
        <v>39</v>
      </c>
      <c r="U171" s="70" t="s">
        <v>87</v>
      </c>
      <c r="V171" s="69">
        <v>307</v>
      </c>
      <c r="W171" s="69">
        <v>200</v>
      </c>
      <c r="X171" s="62" t="s">
        <v>145</v>
      </c>
      <c r="Y171" s="56" t="s">
        <v>121</v>
      </c>
      <c r="AA171" s="56" t="s">
        <v>1353</v>
      </c>
      <c r="AC171" s="70"/>
      <c r="AD171" s="62">
        <f>LOOKUP($D171,'Design Component Spatial Info'!$C$231:$C$575,'Design Component Spatial Info'!E$231:E$575)</f>
        <v>11</v>
      </c>
      <c r="AE171" s="62">
        <f>LOOKUP($D171,'Design Component Spatial Info'!$C$231:$C$575,'Design Component Spatial Info'!M$231:M$575)</f>
        <v>322577.38650000002</v>
      </c>
      <c r="AF171" s="62">
        <f>LOOKUP($D171,'Design Component Spatial Info'!$C$231:$C$575,'Design Component Spatial Info'!N$231:N$575)</f>
        <v>5463249.9497999996</v>
      </c>
      <c r="AG171" s="67">
        <f t="shared" ref="AG171:AG172" si="60">IF(V171="",0,SIN(RADIANS(VALUE(V171)))*VALUE(W171)+AE171)</f>
        <v>322417.65939799056</v>
      </c>
      <c r="AH171" s="67">
        <f t="shared" ref="AH171:AH172" si="61">IF(V171="",0,COS(RADIANS(VALUE(V171)))*VALUE(W171)+AF171)</f>
        <v>5463370.31280463</v>
      </c>
      <c r="AI171" s="62">
        <f>LOOKUP($D171,'Design Component Spatial Info'!$C$231:$C$575,'Design Component Spatial Info'!O$231:O$575)</f>
        <v>1476868</v>
      </c>
      <c r="AJ171" s="62">
        <f>LOOKUP($D171,'Design Component Spatial Info'!$C$231:$C$575,'Design Component Spatial Info'!P$231:P$575)</f>
        <v>497650</v>
      </c>
      <c r="AK171">
        <v>1476694.3810000001</v>
      </c>
      <c r="AL171">
        <v>497749.40500000003</v>
      </c>
      <c r="AM171" s="28">
        <v>0.147898</v>
      </c>
      <c r="AN171" s="97" t="str">
        <f t="shared" si="40"/>
        <v>L</v>
      </c>
    </row>
    <row r="172" spans="1:40" x14ac:dyDescent="0.2">
      <c r="A172" s="60" t="s">
        <v>765</v>
      </c>
      <c r="B172" s="60" t="s">
        <v>381</v>
      </c>
      <c r="C172" s="60" t="s">
        <v>31</v>
      </c>
      <c r="D172" s="70" t="s">
        <v>587</v>
      </c>
      <c r="E172" s="98" t="str">
        <f t="shared" si="59"/>
        <v>045-1</v>
      </c>
      <c r="F172" s="65">
        <v>41750</v>
      </c>
      <c r="G172" s="60" t="s">
        <v>382</v>
      </c>
      <c r="H172" s="58" t="s">
        <v>763</v>
      </c>
      <c r="I172" s="57">
        <v>0.42777777777777781</v>
      </c>
      <c r="J172" s="69">
        <v>3</v>
      </c>
      <c r="K172" s="56" t="s">
        <v>95</v>
      </c>
      <c r="L172" s="69">
        <v>10</v>
      </c>
      <c r="M172" s="69">
        <v>1</v>
      </c>
      <c r="N172" s="69">
        <v>4</v>
      </c>
      <c r="O172" s="70" t="s">
        <v>63</v>
      </c>
      <c r="P172" s="70" t="s">
        <v>383</v>
      </c>
      <c r="Q172" s="69">
        <v>150</v>
      </c>
      <c r="R172" s="69">
        <v>1</v>
      </c>
      <c r="S172" s="70" t="s">
        <v>135</v>
      </c>
      <c r="T172" s="70" t="s">
        <v>144</v>
      </c>
      <c r="U172" s="70" t="s">
        <v>87</v>
      </c>
      <c r="V172" s="69">
        <v>18</v>
      </c>
      <c r="W172" s="69">
        <v>125</v>
      </c>
      <c r="X172" s="62" t="s">
        <v>145</v>
      </c>
      <c r="Y172" s="56" t="s">
        <v>121</v>
      </c>
      <c r="AA172" s="56" t="s">
        <v>1354</v>
      </c>
      <c r="AC172" s="70"/>
      <c r="AD172" s="62">
        <f>LOOKUP($D172,'Design Component Spatial Info'!$C$231:$C$575,'Design Component Spatial Info'!E$231:E$575)</f>
        <v>11</v>
      </c>
      <c r="AE172" s="62">
        <f>LOOKUP($D172,'Design Component Spatial Info'!$C$231:$C$575,'Design Component Spatial Info'!M$231:M$575)</f>
        <v>322577.38650000002</v>
      </c>
      <c r="AF172" s="62">
        <f>LOOKUP($D172,'Design Component Spatial Info'!$C$231:$C$575,'Design Component Spatial Info'!N$231:N$575)</f>
        <v>5463249.9497999996</v>
      </c>
      <c r="AG172" s="67">
        <f t="shared" si="60"/>
        <v>322616.01362429687</v>
      </c>
      <c r="AH172" s="67">
        <f t="shared" si="61"/>
        <v>5463368.8318645367</v>
      </c>
      <c r="AI172" s="62">
        <f>LOOKUP($D172,'Design Component Spatial Info'!$C$231:$C$575,'Design Component Spatial Info'!O$231:O$575)</f>
        <v>1476868</v>
      </c>
      <c r="AJ172" s="62">
        <f>LOOKUP($D172,'Design Component Spatial Info'!$C$231:$C$575,'Design Component Spatial Info'!P$231:P$575)</f>
        <v>497650</v>
      </c>
      <c r="AK172">
        <v>1476891.55</v>
      </c>
      <c r="AL172">
        <v>497772.66899999999</v>
      </c>
      <c r="AM172" s="28">
        <v>0.147898</v>
      </c>
      <c r="AN172" s="97" t="str">
        <f t="shared" si="40"/>
        <v>L</v>
      </c>
    </row>
    <row r="173" spans="1:40" x14ac:dyDescent="0.2">
      <c r="A173" s="60" t="s">
        <v>765</v>
      </c>
      <c r="B173" s="60" t="s">
        <v>381</v>
      </c>
      <c r="C173" s="60" t="s">
        <v>31</v>
      </c>
      <c r="D173" s="70" t="s">
        <v>588</v>
      </c>
      <c r="E173" s="98" t="str">
        <f t="shared" si="37"/>
        <v>046-1</v>
      </c>
      <c r="F173" s="65">
        <v>41750</v>
      </c>
      <c r="G173" s="60" t="s">
        <v>926</v>
      </c>
      <c r="H173" s="58" t="s">
        <v>763</v>
      </c>
      <c r="I173" s="57">
        <v>0.37777777777777777</v>
      </c>
      <c r="J173" s="69">
        <v>1</v>
      </c>
      <c r="K173" s="56" t="s">
        <v>96</v>
      </c>
      <c r="L173" s="69">
        <v>8</v>
      </c>
      <c r="M173" s="69">
        <v>3</v>
      </c>
      <c r="N173" s="69">
        <v>4</v>
      </c>
      <c r="O173" s="70" t="s">
        <v>63</v>
      </c>
      <c r="P173" s="70" t="s">
        <v>141</v>
      </c>
      <c r="Q173" s="69"/>
      <c r="R173" s="69">
        <v>0</v>
      </c>
      <c r="S173" s="70"/>
      <c r="T173" s="70"/>
      <c r="U173" s="70"/>
      <c r="V173" s="69"/>
      <c r="W173" s="69"/>
      <c r="AC173" s="70"/>
      <c r="AD173" s="62">
        <f>LOOKUP($D173,'Design Component Spatial Info'!$C$231:$C$575,'Design Component Spatial Info'!E$231:E$575)</f>
        <v>11</v>
      </c>
      <c r="AE173" s="62">
        <f>LOOKUP($D173,'Design Component Spatial Info'!$C$231:$C$575,'Design Component Spatial Info'!M$231:M$575)</f>
        <v>321883.9938</v>
      </c>
      <c r="AF173" s="62">
        <f>LOOKUP($D173,'Design Component Spatial Info'!$C$231:$C$575,'Design Component Spatial Info'!N$231:N$575)</f>
        <v>5464144.1484000003</v>
      </c>
      <c r="AG173" s="67">
        <f t="shared" si="38"/>
        <v>0</v>
      </c>
      <c r="AH173" s="67">
        <f t="shared" si="39"/>
        <v>0</v>
      </c>
      <c r="AI173" s="62">
        <f>LOOKUP($D173,'Design Component Spatial Info'!$C$231:$C$575,'Design Component Spatial Info'!O$231:O$575)</f>
        <v>1476068</v>
      </c>
      <c r="AJ173" s="62">
        <f>LOOKUP($D173,'Design Component Spatial Info'!$C$231:$C$575,'Design Component Spatial Info'!P$231:P$575)</f>
        <v>498450</v>
      </c>
      <c r="AM173" s="28">
        <v>0.104725</v>
      </c>
      <c r="AN173" s="97" t="str">
        <f t="shared" si="40"/>
        <v>L</v>
      </c>
    </row>
    <row r="174" spans="1:40" x14ac:dyDescent="0.2">
      <c r="A174" s="60" t="s">
        <v>765</v>
      </c>
      <c r="B174" s="60" t="s">
        <v>381</v>
      </c>
      <c r="C174" s="60" t="s">
        <v>31</v>
      </c>
      <c r="D174" s="70" t="s">
        <v>589</v>
      </c>
      <c r="E174" s="98" t="str">
        <f t="shared" si="37"/>
        <v>046-1</v>
      </c>
      <c r="F174" s="65">
        <v>41750</v>
      </c>
      <c r="G174" s="60" t="s">
        <v>926</v>
      </c>
      <c r="H174" s="58" t="s">
        <v>763</v>
      </c>
      <c r="I174" s="57">
        <v>0.3263888888888889</v>
      </c>
      <c r="J174" s="69">
        <v>1</v>
      </c>
      <c r="K174" s="56" t="s">
        <v>96</v>
      </c>
      <c r="L174" s="69">
        <v>6</v>
      </c>
      <c r="M174" s="69">
        <v>2</v>
      </c>
      <c r="N174" s="69">
        <v>4</v>
      </c>
      <c r="O174" s="70" t="s">
        <v>63</v>
      </c>
      <c r="P174" s="70" t="s">
        <v>141</v>
      </c>
      <c r="Q174" s="69"/>
      <c r="R174" s="69">
        <v>0</v>
      </c>
      <c r="S174" s="70"/>
      <c r="T174" s="70"/>
      <c r="U174" s="70"/>
      <c r="V174" s="69"/>
      <c r="W174" s="69"/>
      <c r="AC174" s="70"/>
      <c r="AD174" s="62">
        <f>LOOKUP($D174,'Design Component Spatial Info'!$C$231:$C$575,'Design Component Spatial Info'!E$231:E$575)</f>
        <v>11</v>
      </c>
      <c r="AE174" s="62">
        <f>LOOKUP($D174,'Design Component Spatial Info'!$C$231:$C$575,'Design Component Spatial Info'!M$231:M$575)</f>
        <v>321983.6556</v>
      </c>
      <c r="AF174" s="62">
        <f>LOOKUP($D174,'Design Component Spatial Info'!$C$231:$C$575,'Design Component Spatial Info'!N$231:N$575)</f>
        <v>5464938.5943999998</v>
      </c>
      <c r="AG174" s="67">
        <f t="shared" si="38"/>
        <v>0</v>
      </c>
      <c r="AH174" s="67">
        <f t="shared" si="39"/>
        <v>0</v>
      </c>
      <c r="AI174" s="62">
        <f>LOOKUP($D174,'Design Component Spatial Info'!$C$231:$C$575,'Design Component Spatial Info'!O$231:O$575)</f>
        <v>1476068</v>
      </c>
      <c r="AJ174" s="62">
        <f>LOOKUP($D174,'Design Component Spatial Info'!$C$231:$C$575,'Design Component Spatial Info'!P$231:P$575)</f>
        <v>499250</v>
      </c>
      <c r="AM174" s="28">
        <v>7.6205999999999996E-2</v>
      </c>
      <c r="AN174" s="97" t="str">
        <f t="shared" si="40"/>
        <v>L</v>
      </c>
    </row>
    <row r="175" spans="1:40" x14ac:dyDescent="0.2">
      <c r="A175" s="60" t="s">
        <v>765</v>
      </c>
      <c r="B175" s="60" t="s">
        <v>381</v>
      </c>
      <c r="C175" s="60" t="s">
        <v>31</v>
      </c>
      <c r="D175" s="70" t="s">
        <v>590</v>
      </c>
      <c r="E175" s="98" t="str">
        <f t="shared" si="37"/>
        <v>046-1</v>
      </c>
      <c r="F175" s="65">
        <v>41750</v>
      </c>
      <c r="G175" s="60" t="s">
        <v>926</v>
      </c>
      <c r="H175" s="58" t="s">
        <v>763</v>
      </c>
      <c r="I175" s="57">
        <v>0.35555555555555557</v>
      </c>
      <c r="J175" s="69">
        <v>1</v>
      </c>
      <c r="K175" s="56" t="s">
        <v>96</v>
      </c>
      <c r="L175" s="69">
        <v>8</v>
      </c>
      <c r="M175" s="69">
        <v>3</v>
      </c>
      <c r="N175" s="69">
        <v>4</v>
      </c>
      <c r="O175" s="70" t="s">
        <v>63</v>
      </c>
      <c r="P175" s="70" t="s">
        <v>383</v>
      </c>
      <c r="Q175" s="69">
        <v>240</v>
      </c>
      <c r="R175" s="69">
        <v>1</v>
      </c>
      <c r="S175" s="70" t="s">
        <v>135</v>
      </c>
      <c r="T175" s="70" t="s">
        <v>39</v>
      </c>
      <c r="U175" s="70" t="s">
        <v>87</v>
      </c>
      <c r="V175" s="69">
        <v>122</v>
      </c>
      <c r="W175" s="69">
        <v>400</v>
      </c>
      <c r="X175" s="62" t="s">
        <v>145</v>
      </c>
      <c r="Y175" s="56" t="s">
        <v>121</v>
      </c>
      <c r="AA175" s="56" t="s">
        <v>1355</v>
      </c>
      <c r="AC175" s="70"/>
      <c r="AD175" s="62">
        <f>LOOKUP($D175,'Design Component Spatial Info'!$C$231:$C$575,'Design Component Spatial Info'!E$231:E$575)</f>
        <v>11</v>
      </c>
      <c r="AE175" s="62">
        <f>LOOKUP($D175,'Design Component Spatial Info'!$C$231:$C$575,'Design Component Spatial Info'!M$231:M$575)</f>
        <v>322677.05129999999</v>
      </c>
      <c r="AF175" s="62">
        <f>LOOKUP($D175,'Design Component Spatial Info'!$C$231:$C$575,'Design Component Spatial Info'!N$231:N$575)</f>
        <v>5464044.4012000002</v>
      </c>
      <c r="AG175" s="67">
        <f t="shared" si="38"/>
        <v>323016.27053846256</v>
      </c>
      <c r="AH175" s="67">
        <f t="shared" si="39"/>
        <v>5463832.4334943071</v>
      </c>
      <c r="AI175" s="62">
        <f>LOOKUP($D175,'Design Component Spatial Info'!$C$231:$C$575,'Design Component Spatial Info'!O$231:O$575)</f>
        <v>1476868</v>
      </c>
      <c r="AJ175" s="62">
        <f>LOOKUP($D175,'Design Component Spatial Info'!$C$231:$C$575,'Design Component Spatial Info'!P$231:P$575)</f>
        <v>498450</v>
      </c>
      <c r="AK175">
        <v>1477231.2830000001</v>
      </c>
      <c r="AL175">
        <v>498282.16499999998</v>
      </c>
      <c r="AM175" s="28">
        <v>9.6812000000000009E-2</v>
      </c>
      <c r="AN175" s="97" t="str">
        <f t="shared" si="40"/>
        <v>L</v>
      </c>
    </row>
    <row r="176" spans="1:40" x14ac:dyDescent="0.2">
      <c r="A176" s="60" t="s">
        <v>765</v>
      </c>
      <c r="B176" s="60" t="s">
        <v>381</v>
      </c>
      <c r="C176" s="60" t="s">
        <v>31</v>
      </c>
      <c r="D176" s="70" t="s">
        <v>591</v>
      </c>
      <c r="E176" s="98" t="str">
        <f t="shared" si="37"/>
        <v>046-1</v>
      </c>
      <c r="F176" s="65">
        <v>41750</v>
      </c>
      <c r="G176" s="60" t="s">
        <v>926</v>
      </c>
      <c r="H176" s="58" t="s">
        <v>763</v>
      </c>
      <c r="I176" s="57">
        <v>0.34027777777777773</v>
      </c>
      <c r="J176" s="69">
        <v>1</v>
      </c>
      <c r="K176" s="56" t="s">
        <v>96</v>
      </c>
      <c r="L176" s="69">
        <v>8</v>
      </c>
      <c r="M176" s="69">
        <v>2</v>
      </c>
      <c r="N176" s="69">
        <v>4</v>
      </c>
      <c r="O176" s="70" t="s">
        <v>63</v>
      </c>
      <c r="P176" s="70" t="s">
        <v>141</v>
      </c>
      <c r="Q176" s="69"/>
      <c r="R176" s="69">
        <v>0</v>
      </c>
      <c r="S176" s="70"/>
      <c r="T176" s="70"/>
      <c r="U176" s="70"/>
      <c r="V176" s="69"/>
      <c r="W176" s="69"/>
      <c r="AC176" s="70"/>
      <c r="AD176" s="62">
        <f>LOOKUP($D176,'Design Component Spatial Info'!$C$231:$C$575,'Design Component Spatial Info'!E$231:E$575)</f>
        <v>11</v>
      </c>
      <c r="AE176" s="62">
        <f>LOOKUP($D176,'Design Component Spatial Info'!$C$231:$C$575,'Design Component Spatial Info'!M$231:M$575)</f>
        <v>322776.71990000003</v>
      </c>
      <c r="AF176" s="62">
        <f>LOOKUP($D176,'Design Component Spatial Info'!$C$231:$C$575,'Design Component Spatial Info'!N$231:N$575)</f>
        <v>5464838.8442000002</v>
      </c>
      <c r="AG176" s="67">
        <f t="shared" si="38"/>
        <v>0</v>
      </c>
      <c r="AH176" s="67">
        <f t="shared" si="39"/>
        <v>0</v>
      </c>
      <c r="AI176" s="62">
        <f>LOOKUP($D176,'Design Component Spatial Info'!$C$231:$C$575,'Design Component Spatial Info'!O$231:O$575)</f>
        <v>1476868</v>
      </c>
      <c r="AJ176" s="62">
        <f>LOOKUP($D176,'Design Component Spatial Info'!$C$231:$C$575,'Design Component Spatial Info'!P$231:P$575)</f>
        <v>499250</v>
      </c>
      <c r="AM176" s="28">
        <v>3.3117000000000001E-2</v>
      </c>
      <c r="AN176" s="97" t="str">
        <f t="shared" si="40"/>
        <v>VL</v>
      </c>
    </row>
    <row r="177" spans="1:40" x14ac:dyDescent="0.2">
      <c r="A177" s="60" t="s">
        <v>765</v>
      </c>
      <c r="B177" s="60" t="s">
        <v>381</v>
      </c>
      <c r="C177" s="60" t="s">
        <v>31</v>
      </c>
      <c r="D177" s="70" t="s">
        <v>600</v>
      </c>
      <c r="E177" s="98" t="str">
        <f t="shared" si="37"/>
        <v>047-1</v>
      </c>
      <c r="F177" s="65">
        <v>41750</v>
      </c>
      <c r="G177" s="60" t="s">
        <v>382</v>
      </c>
      <c r="H177" s="58" t="s">
        <v>763</v>
      </c>
      <c r="I177" s="57">
        <v>0.3611111111111111</v>
      </c>
      <c r="J177" s="69">
        <v>1</v>
      </c>
      <c r="K177" s="56" t="s">
        <v>96</v>
      </c>
      <c r="L177" s="69">
        <v>6</v>
      </c>
      <c r="M177" s="69">
        <v>2</v>
      </c>
      <c r="N177" s="69">
        <v>4</v>
      </c>
      <c r="O177" s="70" t="s">
        <v>63</v>
      </c>
      <c r="P177" s="70" t="s">
        <v>141</v>
      </c>
      <c r="Q177" s="69"/>
      <c r="R177" s="69">
        <v>0</v>
      </c>
      <c r="S177" s="70"/>
      <c r="T177" s="70"/>
      <c r="U177" s="70"/>
      <c r="V177" s="69"/>
      <c r="W177" s="69"/>
      <c r="AC177" s="70"/>
      <c r="AD177" s="62">
        <f>LOOKUP($D177,'Design Component Spatial Info'!$C$231:$C$575,'Design Component Spatial Info'!E$231:E$575)</f>
        <v>11</v>
      </c>
      <c r="AE177" s="62">
        <f>LOOKUP($D177,'Design Component Spatial Info'!$C$231:$C$575,'Design Component Spatial Info'!M$231:M$575)</f>
        <v>325454.97700000001</v>
      </c>
      <c r="AF177" s="62">
        <f>LOOKUP($D177,'Design Component Spatial Info'!$C$231:$C$575,'Design Component Spatial Info'!N$231:N$575)</f>
        <v>5466922.8020000001</v>
      </c>
      <c r="AG177" s="67">
        <f t="shared" si="38"/>
        <v>0</v>
      </c>
      <c r="AH177" s="67">
        <f t="shared" si="39"/>
        <v>0</v>
      </c>
      <c r="AI177" s="62">
        <f>LOOKUP($D177,'Design Component Spatial Info'!$C$231:$C$575,'Design Component Spatial Info'!O$231:O$575)</f>
        <v>1479268</v>
      </c>
      <c r="AJ177" s="62">
        <f>LOOKUP($D177,'Design Component Spatial Info'!$C$231:$C$575,'Design Component Spatial Info'!P$231:P$575)</f>
        <v>501650</v>
      </c>
      <c r="AM177" s="28">
        <v>0.17062100000000002</v>
      </c>
      <c r="AN177" s="97" t="str">
        <f t="shared" si="40"/>
        <v>M</v>
      </c>
    </row>
    <row r="178" spans="1:40" x14ac:dyDescent="0.2">
      <c r="A178" s="60" t="s">
        <v>765</v>
      </c>
      <c r="B178" s="60" t="s">
        <v>381</v>
      </c>
      <c r="C178" s="60" t="s">
        <v>31</v>
      </c>
      <c r="D178" s="70" t="s">
        <v>601</v>
      </c>
      <c r="E178" s="98" t="str">
        <f t="shared" si="37"/>
        <v>047-1</v>
      </c>
      <c r="F178" s="65">
        <v>41750</v>
      </c>
      <c r="G178" s="60" t="s">
        <v>382</v>
      </c>
      <c r="H178" s="58" t="s">
        <v>763</v>
      </c>
      <c r="I178" s="57">
        <v>0.34652777777777777</v>
      </c>
      <c r="J178" s="69">
        <v>1</v>
      </c>
      <c r="K178" s="56" t="s">
        <v>96</v>
      </c>
      <c r="L178" s="69">
        <v>6</v>
      </c>
      <c r="M178" s="69">
        <v>3</v>
      </c>
      <c r="N178" s="69">
        <v>4</v>
      </c>
      <c r="O178" s="70" t="s">
        <v>63</v>
      </c>
      <c r="P178" s="70" t="s">
        <v>141</v>
      </c>
      <c r="Q178" s="69"/>
      <c r="R178" s="69">
        <v>0</v>
      </c>
      <c r="S178" s="70"/>
      <c r="T178" s="70"/>
      <c r="U178" s="70"/>
      <c r="V178" s="69"/>
      <c r="W178" s="69"/>
      <c r="AC178" s="70"/>
      <c r="AD178" s="62">
        <f>LOOKUP($D178,'Design Component Spatial Info'!$C$231:$C$575,'Design Component Spatial Info'!E$231:E$575)</f>
        <v>11</v>
      </c>
      <c r="AE178" s="62">
        <f>LOOKUP($D178,'Design Component Spatial Info'!$C$231:$C$575,'Design Component Spatial Info'!M$231:M$575)</f>
        <v>325554.68150000001</v>
      </c>
      <c r="AF178" s="62">
        <f>LOOKUP($D178,'Design Component Spatial Info'!$C$231:$C$575,'Design Component Spatial Info'!N$231:N$575)</f>
        <v>5467717.2026000004</v>
      </c>
      <c r="AG178" s="67">
        <f t="shared" si="38"/>
        <v>0</v>
      </c>
      <c r="AH178" s="67">
        <f t="shared" si="39"/>
        <v>0</v>
      </c>
      <c r="AI178" s="62">
        <f>LOOKUP($D178,'Design Component Spatial Info'!$C$231:$C$575,'Design Component Spatial Info'!O$231:O$575)</f>
        <v>1479268</v>
      </c>
      <c r="AJ178" s="62">
        <f>LOOKUP($D178,'Design Component Spatial Info'!$C$231:$C$575,'Design Component Spatial Info'!P$231:P$575)</f>
        <v>502450</v>
      </c>
      <c r="AM178" s="28">
        <v>9.8942000000000002E-2</v>
      </c>
      <c r="AN178" s="97" t="str">
        <f t="shared" si="40"/>
        <v>L</v>
      </c>
    </row>
    <row r="179" spans="1:40" x14ac:dyDescent="0.2">
      <c r="A179" s="60" t="s">
        <v>765</v>
      </c>
      <c r="B179" s="60" t="s">
        <v>381</v>
      </c>
      <c r="C179" s="60" t="s">
        <v>31</v>
      </c>
      <c r="D179" s="70" t="s">
        <v>602</v>
      </c>
      <c r="E179" s="98" t="str">
        <f t="shared" si="37"/>
        <v>047-1</v>
      </c>
      <c r="F179" s="65">
        <v>41750</v>
      </c>
      <c r="G179" s="60" t="s">
        <v>382</v>
      </c>
      <c r="H179" s="58" t="s">
        <v>763</v>
      </c>
      <c r="I179" s="57">
        <v>0.3298611111111111</v>
      </c>
      <c r="J179" s="69">
        <v>1</v>
      </c>
      <c r="K179" s="56" t="s">
        <v>95</v>
      </c>
      <c r="L179" s="69">
        <v>8</v>
      </c>
      <c r="M179" s="69">
        <v>2</v>
      </c>
      <c r="N179" s="69">
        <v>4</v>
      </c>
      <c r="O179" s="70" t="s">
        <v>63</v>
      </c>
      <c r="P179" s="70" t="s">
        <v>141</v>
      </c>
      <c r="Q179" s="69"/>
      <c r="R179" s="69">
        <v>0</v>
      </c>
      <c r="S179" s="70"/>
      <c r="T179" s="70"/>
      <c r="U179" s="70"/>
      <c r="V179" s="69"/>
      <c r="W179" s="69"/>
      <c r="AC179" s="70"/>
      <c r="AD179" s="62">
        <f>LOOKUP($D179,'Design Component Spatial Info'!$C$231:$C$575,'Design Component Spatial Info'!E$231:E$575)</f>
        <v>11</v>
      </c>
      <c r="AE179" s="62">
        <f>LOOKUP($D179,'Design Component Spatial Info'!$C$231:$C$575,'Design Component Spatial Info'!M$231:M$575)</f>
        <v>325708</v>
      </c>
      <c r="AF179" s="62">
        <f>LOOKUP($D179,'Design Component Spatial Info'!$C$231:$C$575,'Design Component Spatial Info'!N$231:N$575)</f>
        <v>5468466</v>
      </c>
      <c r="AG179" s="67">
        <f t="shared" si="38"/>
        <v>0</v>
      </c>
      <c r="AH179" s="67">
        <f t="shared" si="39"/>
        <v>0</v>
      </c>
      <c r="AI179" s="62">
        <f>LOOKUP($D179,'Design Component Spatial Info'!$C$231:$C$575,'Design Component Spatial Info'!O$231:O$575)</f>
        <v>1479326.92</v>
      </c>
      <c r="AJ179" s="62">
        <f>LOOKUP($D179,'Design Component Spatial Info'!$C$231:$C$575,'Design Component Spatial Info'!P$231:P$575)</f>
        <v>503211.48499999999</v>
      </c>
      <c r="AM179" s="28">
        <v>6.4198000000000005E-2</v>
      </c>
      <c r="AN179" s="97" t="str">
        <f t="shared" si="40"/>
        <v>L</v>
      </c>
    </row>
    <row r="180" spans="1:40" x14ac:dyDescent="0.2">
      <c r="A180" s="60" t="s">
        <v>765</v>
      </c>
      <c r="B180" s="60" t="s">
        <v>381</v>
      </c>
      <c r="C180" s="60" t="s">
        <v>31</v>
      </c>
      <c r="D180" s="70" t="s">
        <v>603</v>
      </c>
      <c r="E180" s="98" t="str">
        <f t="shared" si="37"/>
        <v>047-1</v>
      </c>
      <c r="F180" s="65">
        <v>41750</v>
      </c>
      <c r="G180" s="60" t="s">
        <v>382</v>
      </c>
      <c r="H180" s="58" t="s">
        <v>763</v>
      </c>
      <c r="I180" s="57">
        <v>0.3833333333333333</v>
      </c>
      <c r="J180" s="69">
        <v>1</v>
      </c>
      <c r="K180" s="56" t="s">
        <v>96</v>
      </c>
      <c r="L180" s="69">
        <v>6</v>
      </c>
      <c r="M180" s="69">
        <v>2</v>
      </c>
      <c r="N180" s="69">
        <v>4</v>
      </c>
      <c r="O180" s="70" t="s">
        <v>63</v>
      </c>
      <c r="P180" s="70" t="s">
        <v>141</v>
      </c>
      <c r="Q180" s="69"/>
      <c r="R180" s="69">
        <v>0</v>
      </c>
      <c r="S180" s="70"/>
      <c r="T180" s="70"/>
      <c r="U180" s="70"/>
      <c r="V180" s="69"/>
      <c r="W180" s="69"/>
      <c r="AC180" s="70"/>
      <c r="AD180" s="62">
        <f>LOOKUP($D180,'Design Component Spatial Info'!$C$231:$C$575,'Design Component Spatial Info'!E$231:E$575)</f>
        <v>11</v>
      </c>
      <c r="AE180" s="62">
        <f>LOOKUP($D180,'Design Component Spatial Info'!$C$231:$C$575,'Design Component Spatial Info'!M$231:M$575)</f>
        <v>326248.04440000001</v>
      </c>
      <c r="AF180" s="62">
        <f>LOOKUP($D180,'Design Component Spatial Info'!$C$231:$C$575,'Design Component Spatial Info'!N$231:N$575)</f>
        <v>5466823.0137</v>
      </c>
      <c r="AG180" s="67">
        <f t="shared" si="38"/>
        <v>0</v>
      </c>
      <c r="AH180" s="67">
        <f t="shared" si="39"/>
        <v>0</v>
      </c>
      <c r="AI180" s="62">
        <f>LOOKUP($D180,'Design Component Spatial Info'!$C$231:$C$575,'Design Component Spatial Info'!O$231:O$575)</f>
        <v>1480068</v>
      </c>
      <c r="AJ180" s="62">
        <f>LOOKUP($D180,'Design Component Spatial Info'!$C$231:$C$575,'Design Component Spatial Info'!P$231:P$575)</f>
        <v>501650</v>
      </c>
      <c r="AM180" s="28">
        <v>0.31775400000000004</v>
      </c>
      <c r="AN180" s="97" t="str">
        <f t="shared" si="40"/>
        <v>M</v>
      </c>
    </row>
    <row r="181" spans="1:40" x14ac:dyDescent="0.2">
      <c r="A181" s="60" t="s">
        <v>765</v>
      </c>
      <c r="B181" s="60" t="s">
        <v>381</v>
      </c>
      <c r="C181" s="60" t="s">
        <v>31</v>
      </c>
      <c r="D181" s="70" t="s">
        <v>608</v>
      </c>
      <c r="E181" s="98" t="str">
        <f t="shared" si="37"/>
        <v>048-1</v>
      </c>
      <c r="F181" s="65">
        <v>41760</v>
      </c>
      <c r="G181" s="60" t="s">
        <v>926</v>
      </c>
      <c r="H181" s="58" t="s">
        <v>763</v>
      </c>
      <c r="I181" s="57">
        <v>0.48472222222222222</v>
      </c>
      <c r="J181" s="69">
        <v>1</v>
      </c>
      <c r="K181" s="56" t="s">
        <v>96</v>
      </c>
      <c r="L181" s="69">
        <v>20</v>
      </c>
      <c r="M181" s="69">
        <v>2</v>
      </c>
      <c r="N181" s="69">
        <v>2</v>
      </c>
      <c r="O181" s="70" t="s">
        <v>63</v>
      </c>
      <c r="P181" s="70" t="s">
        <v>141</v>
      </c>
      <c r="Q181" s="69"/>
      <c r="R181" s="69">
        <v>0</v>
      </c>
      <c r="S181" s="70"/>
      <c r="T181" s="70"/>
      <c r="U181" s="70"/>
      <c r="V181" s="69"/>
      <c r="W181" s="69"/>
      <c r="AC181" s="70"/>
      <c r="AD181" s="62">
        <f>LOOKUP($D181,'Design Component Spatial Info'!$C$231:$C$575,'Design Component Spatial Info'!E$231:E$575)</f>
        <v>11</v>
      </c>
      <c r="AE181" s="62">
        <f>LOOKUP($D181,'Design Component Spatial Info'!$C$231:$C$575,'Design Component Spatial Info'!M$231:M$575)</f>
        <v>320501.38429999998</v>
      </c>
      <c r="AF181" s="62">
        <f>LOOKUP($D181,'Design Component Spatial Info'!$C$231:$C$575,'Design Component Spatial Info'!N$231:N$575)</f>
        <v>5472387.5201000003</v>
      </c>
      <c r="AG181" s="67">
        <f t="shared" si="38"/>
        <v>0</v>
      </c>
      <c r="AH181" s="67">
        <f t="shared" si="39"/>
        <v>0</v>
      </c>
      <c r="AI181" s="62">
        <f>LOOKUP($D181,'Design Component Spatial Info'!$C$231:$C$575,'Design Component Spatial Info'!O$231:O$575)</f>
        <v>1473668</v>
      </c>
      <c r="AJ181" s="62">
        <f>LOOKUP($D181,'Design Component Spatial Info'!$C$231:$C$575,'Design Component Spatial Info'!P$231:P$575)</f>
        <v>506450</v>
      </c>
      <c r="AM181" s="28">
        <v>0.23729199999999998</v>
      </c>
      <c r="AN181" s="97" t="str">
        <f t="shared" si="40"/>
        <v>M</v>
      </c>
    </row>
    <row r="182" spans="1:40" x14ac:dyDescent="0.2">
      <c r="A182" s="60" t="s">
        <v>765</v>
      </c>
      <c r="B182" s="60" t="s">
        <v>381</v>
      </c>
      <c r="C182" s="60" t="s">
        <v>31</v>
      </c>
      <c r="D182" s="70" t="s">
        <v>609</v>
      </c>
      <c r="E182" s="98" t="str">
        <f t="shared" si="37"/>
        <v>048-1</v>
      </c>
      <c r="F182" s="65">
        <v>41760</v>
      </c>
      <c r="G182" s="60" t="s">
        <v>926</v>
      </c>
      <c r="H182" s="58" t="s">
        <v>763</v>
      </c>
      <c r="I182" s="57">
        <v>0.4548611111111111</v>
      </c>
      <c r="J182" s="69">
        <v>1</v>
      </c>
      <c r="K182" s="56" t="s">
        <v>96</v>
      </c>
      <c r="L182" s="69">
        <v>20</v>
      </c>
      <c r="M182" s="69">
        <v>1</v>
      </c>
      <c r="N182" s="69">
        <v>2</v>
      </c>
      <c r="O182" s="70" t="s">
        <v>63</v>
      </c>
      <c r="P182" s="70" t="s">
        <v>141</v>
      </c>
      <c r="Q182" s="69"/>
      <c r="R182" s="69">
        <v>0</v>
      </c>
      <c r="S182" s="70"/>
      <c r="T182" s="70"/>
      <c r="U182" s="70"/>
      <c r="V182" s="69"/>
      <c r="W182" s="69"/>
      <c r="AC182" s="70"/>
      <c r="AD182" s="62">
        <f>LOOKUP($D182,'Design Component Spatial Info'!$C$231:$C$575,'Design Component Spatial Info'!E$231:E$575)</f>
        <v>11</v>
      </c>
      <c r="AE182" s="62">
        <f>LOOKUP($D182,'Design Component Spatial Info'!$C$231:$C$575,'Design Component Spatial Info'!M$231:M$575)</f>
        <v>321257</v>
      </c>
      <c r="AF182" s="62">
        <f>LOOKUP($D182,'Design Component Spatial Info'!$C$231:$C$575,'Design Component Spatial Info'!N$231:N$575)</f>
        <v>5472235</v>
      </c>
      <c r="AG182" s="67">
        <f t="shared" si="38"/>
        <v>0</v>
      </c>
      <c r="AH182" s="67">
        <f t="shared" si="39"/>
        <v>0</v>
      </c>
      <c r="AI182" s="62">
        <f>LOOKUP($D182,'Design Component Spatial Info'!$C$231:$C$575,'Design Component Spatial Info'!O$231:O$575)</f>
        <v>1474437.3160000001</v>
      </c>
      <c r="AJ182" s="62">
        <f>LOOKUP($D182,'Design Component Spatial Info'!$C$231:$C$575,'Design Component Spatial Info'!P$231:P$575)</f>
        <v>506393.00900000002</v>
      </c>
      <c r="AM182" s="28">
        <v>6.9237999999999994E-2</v>
      </c>
      <c r="AN182" s="97" t="str">
        <f t="shared" si="40"/>
        <v>L</v>
      </c>
    </row>
    <row r="183" spans="1:40" x14ac:dyDescent="0.2">
      <c r="A183" s="60" t="s">
        <v>765</v>
      </c>
      <c r="B183" s="60" t="s">
        <v>381</v>
      </c>
      <c r="C183" s="60" t="s">
        <v>31</v>
      </c>
      <c r="D183" s="70" t="s">
        <v>610</v>
      </c>
      <c r="E183" s="98" t="str">
        <f t="shared" si="37"/>
        <v>048-1</v>
      </c>
      <c r="F183" s="65">
        <v>41760</v>
      </c>
      <c r="G183" s="60" t="s">
        <v>926</v>
      </c>
      <c r="H183" s="58" t="s">
        <v>763</v>
      </c>
      <c r="I183" s="57">
        <v>0.38541666666666669</v>
      </c>
      <c r="J183" s="69">
        <v>1</v>
      </c>
      <c r="K183" s="56" t="s">
        <v>96</v>
      </c>
      <c r="L183" s="69">
        <v>15</v>
      </c>
      <c r="M183" s="69">
        <v>1</v>
      </c>
      <c r="N183" s="69">
        <v>2</v>
      </c>
      <c r="O183" s="70" t="s">
        <v>63</v>
      </c>
      <c r="P183" s="70" t="s">
        <v>141</v>
      </c>
      <c r="Q183" s="69"/>
      <c r="R183" s="69">
        <v>0</v>
      </c>
      <c r="S183" s="70"/>
      <c r="T183" s="70"/>
      <c r="U183" s="70"/>
      <c r="V183" s="69"/>
      <c r="W183" s="69"/>
      <c r="AC183" s="70"/>
      <c r="AD183" s="62">
        <f>LOOKUP($D183,'Design Component Spatial Info'!$C$231:$C$575,'Design Component Spatial Info'!E$231:E$575)</f>
        <v>11</v>
      </c>
      <c r="AE183" s="62">
        <f>LOOKUP($D183,'Design Component Spatial Info'!$C$231:$C$575,'Design Component Spatial Info'!M$231:M$575)</f>
        <v>321394.2096</v>
      </c>
      <c r="AF183" s="62">
        <f>LOOKUP($D183,'Design Component Spatial Info'!$C$231:$C$575,'Design Component Spatial Info'!N$231:N$575)</f>
        <v>5473082.1332</v>
      </c>
      <c r="AG183" s="67">
        <f t="shared" si="38"/>
        <v>0</v>
      </c>
      <c r="AH183" s="67">
        <f t="shared" si="39"/>
        <v>0</v>
      </c>
      <c r="AI183" s="62">
        <f>LOOKUP($D183,'Design Component Spatial Info'!$C$231:$C$575,'Design Component Spatial Info'!O$231:O$575)</f>
        <v>1474468</v>
      </c>
      <c r="AJ183" s="62">
        <f>LOOKUP($D183,'Design Component Spatial Info'!$C$231:$C$575,'Design Component Spatial Info'!P$231:P$575)</f>
        <v>507250</v>
      </c>
      <c r="AM183" s="28">
        <v>0</v>
      </c>
      <c r="AN183" s="97" t="str">
        <f t="shared" si="40"/>
        <v>VL</v>
      </c>
    </row>
    <row r="184" spans="1:40" x14ac:dyDescent="0.2">
      <c r="A184" s="60" t="s">
        <v>765</v>
      </c>
      <c r="B184" s="60" t="s">
        <v>381</v>
      </c>
      <c r="C184" s="60" t="s">
        <v>31</v>
      </c>
      <c r="D184" s="70" t="s">
        <v>615</v>
      </c>
      <c r="E184" s="98" t="str">
        <f t="shared" si="37"/>
        <v>049-1</v>
      </c>
      <c r="F184" s="65">
        <v>41746</v>
      </c>
      <c r="G184" s="60" t="s">
        <v>382</v>
      </c>
      <c r="H184" s="58" t="s">
        <v>763</v>
      </c>
      <c r="I184" s="57">
        <v>0.36319444444444443</v>
      </c>
      <c r="J184" s="69">
        <v>1</v>
      </c>
      <c r="K184" s="56" t="s">
        <v>96</v>
      </c>
      <c r="L184" s="69">
        <v>5</v>
      </c>
      <c r="M184" s="69">
        <v>0</v>
      </c>
      <c r="N184" s="69">
        <v>4</v>
      </c>
      <c r="O184" s="70" t="s">
        <v>63</v>
      </c>
      <c r="P184" s="70" t="s">
        <v>383</v>
      </c>
      <c r="Q184" s="69">
        <v>25</v>
      </c>
      <c r="R184" s="69">
        <v>1</v>
      </c>
      <c r="S184" s="70" t="s">
        <v>135</v>
      </c>
      <c r="T184" s="70" t="s">
        <v>42</v>
      </c>
      <c r="U184" s="70" t="s">
        <v>83</v>
      </c>
      <c r="V184" s="69">
        <v>5</v>
      </c>
      <c r="W184" s="69">
        <v>175</v>
      </c>
      <c r="X184" s="62" t="s">
        <v>145</v>
      </c>
      <c r="Y184" s="56" t="s">
        <v>121</v>
      </c>
      <c r="AA184" s="56" t="s">
        <v>1356</v>
      </c>
      <c r="AC184" s="70"/>
      <c r="AD184" s="62">
        <f>LOOKUP($D184,'Design Component Spatial Info'!$C$231:$C$575,'Design Component Spatial Info'!E$231:E$575)</f>
        <v>11</v>
      </c>
      <c r="AE184" s="62">
        <f>LOOKUP($D184,'Design Component Spatial Info'!$C$231:$C$575,'Design Component Spatial Info'!M$231:M$575)</f>
        <v>317939.99410000001</v>
      </c>
      <c r="AF184" s="62">
        <f>LOOKUP($D184,'Design Component Spatial Info'!$C$231:$C$575,'Design Component Spatial Info'!N$231:N$575)</f>
        <v>5496913.8195000002</v>
      </c>
      <c r="AG184" s="67">
        <f t="shared" si="38"/>
        <v>317955.24635498086</v>
      </c>
      <c r="AH184" s="67">
        <f t="shared" si="39"/>
        <v>5497088.1535721663</v>
      </c>
      <c r="AI184" s="62">
        <f>LOOKUP($D184,'Design Component Spatial Info'!$C$231:$C$575,'Design Component Spatial Info'!O$231:O$575)</f>
        <v>1468068</v>
      </c>
      <c r="AJ184" s="62">
        <f>LOOKUP($D184,'Design Component Spatial Info'!$C$231:$C$575,'Design Component Spatial Info'!P$231:P$575)</f>
        <v>530450</v>
      </c>
      <c r="AK184">
        <v>1468061.4040000001</v>
      </c>
      <c r="AL184">
        <v>530624.79</v>
      </c>
      <c r="AM184" s="28">
        <v>0.19547200000000001</v>
      </c>
      <c r="AN184" s="97" t="str">
        <f t="shared" si="40"/>
        <v>M</v>
      </c>
    </row>
    <row r="185" spans="1:40" x14ac:dyDescent="0.2">
      <c r="A185" s="60" t="s">
        <v>765</v>
      </c>
      <c r="B185" s="60" t="s">
        <v>381</v>
      </c>
      <c r="C185" s="60" t="s">
        <v>31</v>
      </c>
      <c r="D185" s="70" t="s">
        <v>615</v>
      </c>
      <c r="E185" s="98" t="str">
        <f t="shared" ref="E185" si="62">LEFT(D185,5)</f>
        <v>049-1</v>
      </c>
      <c r="F185" s="65">
        <v>41746</v>
      </c>
      <c r="G185" s="60" t="s">
        <v>382</v>
      </c>
      <c r="H185" s="58" t="s">
        <v>763</v>
      </c>
      <c r="I185" s="57">
        <v>0.36319444444444443</v>
      </c>
      <c r="J185" s="69">
        <v>2</v>
      </c>
      <c r="K185" s="56" t="s">
        <v>96</v>
      </c>
      <c r="L185" s="69">
        <v>5</v>
      </c>
      <c r="M185" s="69">
        <v>0</v>
      </c>
      <c r="N185" s="69">
        <v>4</v>
      </c>
      <c r="O185" s="70" t="s">
        <v>63</v>
      </c>
      <c r="P185" s="70" t="s">
        <v>383</v>
      </c>
      <c r="Q185" s="69">
        <v>55</v>
      </c>
      <c r="R185" s="69">
        <v>1</v>
      </c>
      <c r="S185" s="70" t="s">
        <v>75</v>
      </c>
      <c r="T185" s="70" t="s">
        <v>42</v>
      </c>
      <c r="U185" s="70" t="s">
        <v>83</v>
      </c>
      <c r="V185" s="69">
        <v>171</v>
      </c>
      <c r="W185" s="69">
        <v>85</v>
      </c>
      <c r="X185" s="62" t="s">
        <v>145</v>
      </c>
      <c r="Y185" s="56" t="s">
        <v>121</v>
      </c>
      <c r="AA185" s="56" t="s">
        <v>1357</v>
      </c>
      <c r="AC185" s="70"/>
      <c r="AD185" s="62">
        <f>LOOKUP($D185,'Design Component Spatial Info'!$C$231:$C$575,'Design Component Spatial Info'!E$231:E$575)</f>
        <v>11</v>
      </c>
      <c r="AE185" s="62">
        <f>LOOKUP($D185,'Design Component Spatial Info'!$C$231:$C$575,'Design Component Spatial Info'!M$231:M$575)</f>
        <v>317939.99410000001</v>
      </c>
      <c r="AF185" s="62">
        <f>LOOKUP($D185,'Design Component Spatial Info'!$C$231:$C$575,'Design Component Spatial Info'!N$231:N$575)</f>
        <v>5496913.8195000002</v>
      </c>
      <c r="AG185" s="67">
        <f t="shared" ref="AG185" si="63">IF(V185="",0,SIN(RADIANS(VALUE(V185)))*VALUE(W185)+AE185)</f>
        <v>317953.29102952842</v>
      </c>
      <c r="AH185" s="67">
        <f t="shared" ref="AH185" si="64">IF(V185="",0,COS(RADIANS(VALUE(V185)))*VALUE(W185)+AF185)</f>
        <v>5496829.8659910494</v>
      </c>
      <c r="AI185" s="62">
        <f>LOOKUP($D185,'Design Component Spatial Info'!$C$231:$C$575,'Design Component Spatial Info'!O$231:O$575)</f>
        <v>1468068</v>
      </c>
      <c r="AJ185" s="62">
        <f>LOOKUP($D185,'Design Component Spatial Info'!$C$231:$C$575,'Design Component Spatial Info'!P$231:P$575)</f>
        <v>530450</v>
      </c>
      <c r="AK185">
        <v>1468091.6669999999</v>
      </c>
      <c r="AL185">
        <v>530368.40300000005</v>
      </c>
      <c r="AM185" s="28">
        <v>0.19547200000000001</v>
      </c>
      <c r="AN185" s="97" t="str">
        <f t="shared" si="40"/>
        <v>M</v>
      </c>
    </row>
    <row r="186" spans="1:40" x14ac:dyDescent="0.2">
      <c r="A186" s="60" t="s">
        <v>765</v>
      </c>
      <c r="B186" s="60" t="s">
        <v>381</v>
      </c>
      <c r="C186" s="60" t="s">
        <v>31</v>
      </c>
      <c r="D186" s="70" t="s">
        <v>616</v>
      </c>
      <c r="E186" s="98" t="str">
        <f t="shared" si="37"/>
        <v>049-1</v>
      </c>
      <c r="F186" s="65">
        <v>41746</v>
      </c>
      <c r="G186" s="60" t="s">
        <v>382</v>
      </c>
      <c r="H186" s="58" t="s">
        <v>763</v>
      </c>
      <c r="I186" s="57">
        <v>0.41805555555555557</v>
      </c>
      <c r="J186" s="69">
        <v>1</v>
      </c>
      <c r="K186" s="56" t="s">
        <v>96</v>
      </c>
      <c r="L186" s="69">
        <v>7</v>
      </c>
      <c r="M186" s="69">
        <v>0</v>
      </c>
      <c r="N186" s="69">
        <v>4</v>
      </c>
      <c r="O186" s="70" t="s">
        <v>63</v>
      </c>
      <c r="P186" s="70" t="s">
        <v>383</v>
      </c>
      <c r="Q186" s="69">
        <v>0</v>
      </c>
      <c r="R186" s="69">
        <v>1</v>
      </c>
      <c r="S186" s="70" t="s">
        <v>135</v>
      </c>
      <c r="T186" s="70" t="s">
        <v>103</v>
      </c>
      <c r="U186" s="70" t="s">
        <v>85</v>
      </c>
      <c r="V186" s="69">
        <v>337</v>
      </c>
      <c r="W186" s="69">
        <v>150</v>
      </c>
      <c r="X186" s="62" t="s">
        <v>145</v>
      </c>
      <c r="Y186" s="56" t="s">
        <v>121</v>
      </c>
      <c r="AA186" s="56" t="s">
        <v>1358</v>
      </c>
      <c r="AC186" s="70"/>
      <c r="AD186" s="62">
        <f>LOOKUP($D186,'Design Component Spatial Info'!$C$231:$C$575,'Design Component Spatial Info'!E$231:E$575)</f>
        <v>11</v>
      </c>
      <c r="AE186" s="62">
        <f>LOOKUP($D186,'Design Component Spatial Info'!$C$231:$C$575,'Design Component Spatial Info'!M$231:M$575)</f>
        <v>318039.74430000002</v>
      </c>
      <c r="AF186" s="62">
        <f>LOOKUP($D186,'Design Component Spatial Info'!$C$231:$C$575,'Design Component Spatial Info'!N$231:N$575)</f>
        <v>5497707.9672999997</v>
      </c>
      <c r="AG186" s="67">
        <f t="shared" si="38"/>
        <v>317981.13463072665</v>
      </c>
      <c r="AH186" s="67">
        <f t="shared" si="39"/>
        <v>5497846.0430280175</v>
      </c>
      <c r="AI186" s="62">
        <f>LOOKUP($D186,'Design Component Spatial Info'!$C$231:$C$575,'Design Component Spatial Info'!O$231:O$575)</f>
        <v>1468068</v>
      </c>
      <c r="AJ186" s="62">
        <f>LOOKUP($D186,'Design Component Spatial Info'!$C$231:$C$575,'Design Component Spatial Info'!P$231:P$575)</f>
        <v>531250</v>
      </c>
      <c r="AK186">
        <v>1467992.6040000001</v>
      </c>
      <c r="AL186">
        <v>531379.62</v>
      </c>
      <c r="AM186" s="28">
        <v>0.22925200000000001</v>
      </c>
      <c r="AN186" s="97" t="str">
        <f t="shared" si="40"/>
        <v>M</v>
      </c>
    </row>
    <row r="187" spans="1:40" x14ac:dyDescent="0.2">
      <c r="A187" s="60" t="s">
        <v>765</v>
      </c>
      <c r="B187" s="60" t="s">
        <v>381</v>
      </c>
      <c r="C187" s="60" t="s">
        <v>31</v>
      </c>
      <c r="D187" s="70" t="s">
        <v>616</v>
      </c>
      <c r="E187" s="98" t="str">
        <f t="shared" ref="E187:E188" si="65">LEFT(D187,5)</f>
        <v>049-1</v>
      </c>
      <c r="F187" s="65">
        <v>41746</v>
      </c>
      <c r="G187" s="60" t="s">
        <v>382</v>
      </c>
      <c r="H187" s="58" t="s">
        <v>763</v>
      </c>
      <c r="I187" s="57">
        <v>0.41805555555555557</v>
      </c>
      <c r="J187" s="69">
        <v>2</v>
      </c>
      <c r="K187" s="56" t="s">
        <v>96</v>
      </c>
      <c r="L187" s="69">
        <v>7</v>
      </c>
      <c r="M187" s="69">
        <v>0</v>
      </c>
      <c r="N187" s="69">
        <v>4</v>
      </c>
      <c r="O187" s="70" t="s">
        <v>63</v>
      </c>
      <c r="P187" s="70" t="s">
        <v>383</v>
      </c>
      <c r="Q187" s="69">
        <v>60</v>
      </c>
      <c r="R187" s="69">
        <v>1</v>
      </c>
      <c r="S187" s="70" t="s">
        <v>135</v>
      </c>
      <c r="T187" s="70" t="s">
        <v>144</v>
      </c>
      <c r="U187" s="70" t="s">
        <v>87</v>
      </c>
      <c r="V187" s="69">
        <v>169</v>
      </c>
      <c r="W187" s="69">
        <v>125</v>
      </c>
      <c r="X187" s="62" t="s">
        <v>145</v>
      </c>
      <c r="Y187" s="56" t="s">
        <v>121</v>
      </c>
      <c r="AA187" s="56" t="s">
        <v>1359</v>
      </c>
      <c r="AC187" s="70"/>
      <c r="AD187" s="62">
        <f>LOOKUP($D187,'Design Component Spatial Info'!$C$231:$C$575,'Design Component Spatial Info'!E$231:E$575)</f>
        <v>11</v>
      </c>
      <c r="AE187" s="62">
        <f>LOOKUP($D187,'Design Component Spatial Info'!$C$231:$C$575,'Design Component Spatial Info'!M$231:M$575)</f>
        <v>318039.74430000002</v>
      </c>
      <c r="AF187" s="62">
        <f>LOOKUP($D187,'Design Component Spatial Info'!$C$231:$C$575,'Design Component Spatial Info'!N$231:N$575)</f>
        <v>5497707.9672999997</v>
      </c>
      <c r="AG187" s="67">
        <f t="shared" ref="AG187:AG188" si="66">IF(V187="",0,SIN(RADIANS(VALUE(V187)))*VALUE(W187)+AE187)</f>
        <v>318063.59542442206</v>
      </c>
      <c r="AH187" s="67">
        <f t="shared" ref="AH187:AH188" si="67">IF(V187="",0,COS(RADIANS(VALUE(V187)))*VALUE(W187)+AF187)</f>
        <v>5497585.2639020691</v>
      </c>
      <c r="AI187" s="62">
        <f>LOOKUP($D187,'Design Component Spatial Info'!$C$231:$C$575,'Design Component Spatial Info'!O$231:O$575)</f>
        <v>1468068</v>
      </c>
      <c r="AJ187" s="62">
        <f>LOOKUP($D187,'Design Component Spatial Info'!$C$231:$C$575,'Design Component Spatial Info'!P$231:P$575)</f>
        <v>531250</v>
      </c>
      <c r="AK187">
        <v>1468106.976</v>
      </c>
      <c r="AL187">
        <v>531131.29</v>
      </c>
      <c r="AM187" s="28">
        <v>0.22925200000000001</v>
      </c>
      <c r="AN187" s="97" t="str">
        <f t="shared" si="40"/>
        <v>M</v>
      </c>
    </row>
    <row r="188" spans="1:40" x14ac:dyDescent="0.2">
      <c r="A188" s="60" t="s">
        <v>765</v>
      </c>
      <c r="B188" s="60" t="s">
        <v>381</v>
      </c>
      <c r="C188" s="60" t="s">
        <v>31</v>
      </c>
      <c r="D188" s="70" t="s">
        <v>616</v>
      </c>
      <c r="E188" s="98" t="str">
        <f t="shared" si="65"/>
        <v>049-1</v>
      </c>
      <c r="F188" s="65">
        <v>41746</v>
      </c>
      <c r="G188" s="60" t="s">
        <v>382</v>
      </c>
      <c r="H188" s="58" t="s">
        <v>763</v>
      </c>
      <c r="I188" s="57">
        <v>0.41805555555555557</v>
      </c>
      <c r="J188" s="69">
        <v>3</v>
      </c>
      <c r="K188" s="56" t="s">
        <v>96</v>
      </c>
      <c r="L188" s="69">
        <v>7</v>
      </c>
      <c r="M188" s="69">
        <v>0</v>
      </c>
      <c r="N188" s="69">
        <v>4</v>
      </c>
      <c r="O188" s="70" t="s">
        <v>63</v>
      </c>
      <c r="P188" s="70" t="s">
        <v>383</v>
      </c>
      <c r="Q188" s="69">
        <v>140</v>
      </c>
      <c r="R188" s="69">
        <v>1</v>
      </c>
      <c r="S188" s="70" t="s">
        <v>135</v>
      </c>
      <c r="T188" s="70" t="s">
        <v>103</v>
      </c>
      <c r="U188" s="70" t="s">
        <v>85</v>
      </c>
      <c r="V188" s="69">
        <v>90</v>
      </c>
      <c r="W188" s="69">
        <v>200</v>
      </c>
      <c r="X188" s="62" t="s">
        <v>145</v>
      </c>
      <c r="Y188" s="56" t="s">
        <v>121</v>
      </c>
      <c r="AA188" s="56" t="s">
        <v>1360</v>
      </c>
      <c r="AC188" s="70"/>
      <c r="AD188" s="62">
        <f>LOOKUP($D188,'Design Component Spatial Info'!$C$231:$C$575,'Design Component Spatial Info'!E$231:E$575)</f>
        <v>11</v>
      </c>
      <c r="AE188" s="62">
        <f>LOOKUP($D188,'Design Component Spatial Info'!$C$231:$C$575,'Design Component Spatial Info'!M$231:M$575)</f>
        <v>318039.74430000002</v>
      </c>
      <c r="AF188" s="62">
        <f>LOOKUP($D188,'Design Component Spatial Info'!$C$231:$C$575,'Design Component Spatial Info'!N$231:N$575)</f>
        <v>5497707.9672999997</v>
      </c>
      <c r="AG188" s="67">
        <f t="shared" si="66"/>
        <v>318239.74430000002</v>
      </c>
      <c r="AH188" s="67">
        <f t="shared" si="67"/>
        <v>5497707.9672999997</v>
      </c>
      <c r="AI188" s="62">
        <f>LOOKUP($D188,'Design Component Spatial Info'!$C$231:$C$575,'Design Component Spatial Info'!O$231:O$575)</f>
        <v>1468068</v>
      </c>
      <c r="AJ188" s="62">
        <f>LOOKUP($D188,'Design Component Spatial Info'!$C$231:$C$575,'Design Component Spatial Info'!P$231:P$575)</f>
        <v>531250</v>
      </c>
      <c r="AK188">
        <v>1468266.5330000001</v>
      </c>
      <c r="AL188">
        <v>531274.94900000002</v>
      </c>
      <c r="AM188" s="28">
        <v>0.22925200000000001</v>
      </c>
      <c r="AN188" s="97" t="str">
        <f t="shared" si="40"/>
        <v>M</v>
      </c>
    </row>
    <row r="189" spans="1:40" x14ac:dyDescent="0.2">
      <c r="A189" s="60" t="s">
        <v>765</v>
      </c>
      <c r="B189" s="60" t="s">
        <v>381</v>
      </c>
      <c r="C189" s="60" t="s">
        <v>31</v>
      </c>
      <c r="D189" s="70" t="s">
        <v>617</v>
      </c>
      <c r="E189" s="98" t="str">
        <f t="shared" si="37"/>
        <v>049-1</v>
      </c>
      <c r="F189" s="65">
        <v>41746</v>
      </c>
      <c r="G189" s="60" t="s">
        <v>382</v>
      </c>
      <c r="H189" s="58" t="s">
        <v>763</v>
      </c>
      <c r="I189" s="57">
        <v>0.38055555555555554</v>
      </c>
      <c r="J189" s="69">
        <v>1</v>
      </c>
      <c r="K189" s="56" t="s">
        <v>96</v>
      </c>
      <c r="L189" s="69">
        <v>5</v>
      </c>
      <c r="M189" s="69">
        <v>0</v>
      </c>
      <c r="N189" s="69">
        <v>4</v>
      </c>
      <c r="O189" s="70" t="s">
        <v>63</v>
      </c>
      <c r="P189" s="70" t="s">
        <v>383</v>
      </c>
      <c r="Q189" s="69">
        <v>50</v>
      </c>
      <c r="R189" s="69">
        <v>1</v>
      </c>
      <c r="S189" s="70" t="s">
        <v>135</v>
      </c>
      <c r="T189" s="70" t="s">
        <v>39</v>
      </c>
      <c r="U189" s="70" t="s">
        <v>87</v>
      </c>
      <c r="V189" s="69">
        <v>225</v>
      </c>
      <c r="W189" s="69">
        <v>100</v>
      </c>
      <c r="X189" s="62" t="s">
        <v>145</v>
      </c>
      <c r="Y189" s="56" t="s">
        <v>121</v>
      </c>
      <c r="AA189" s="56" t="s">
        <v>1361</v>
      </c>
      <c r="AC189" s="70"/>
      <c r="AD189" s="62">
        <f>LOOKUP($D189,'Design Component Spatial Info'!$C$231:$C$575,'Design Component Spatial Info'!E$231:E$575)</f>
        <v>11</v>
      </c>
      <c r="AE189" s="62">
        <f>LOOKUP($D189,'Design Component Spatial Info'!$C$231:$C$575,'Design Component Spatial Info'!M$231:M$575)</f>
        <v>318733.3602</v>
      </c>
      <c r="AF189" s="62">
        <f>LOOKUP($D189,'Design Component Spatial Info'!$C$231:$C$575,'Design Component Spatial Info'!N$231:N$575)</f>
        <v>5496814.0224000001</v>
      </c>
      <c r="AG189" s="67">
        <f t="shared" si="38"/>
        <v>318662.64952188137</v>
      </c>
      <c r="AH189" s="67">
        <f t="shared" si="39"/>
        <v>5496743.3117218819</v>
      </c>
      <c r="AI189" s="62">
        <f>LOOKUP($D189,'Design Component Spatial Info'!$C$231:$C$575,'Design Component Spatial Info'!O$231:O$575)</f>
        <v>1468868</v>
      </c>
      <c r="AJ189" s="62">
        <f>LOOKUP($D189,'Design Component Spatial Info'!$C$231:$C$575,'Design Component Spatial Info'!P$231:P$575)</f>
        <v>530450</v>
      </c>
      <c r="AK189">
        <v>1468806.6240000001</v>
      </c>
      <c r="AL189">
        <v>530371.05599999998</v>
      </c>
      <c r="AM189" s="28">
        <v>0.24378</v>
      </c>
      <c r="AN189" s="97" t="str">
        <f t="shared" si="40"/>
        <v>M</v>
      </c>
    </row>
    <row r="190" spans="1:40" x14ac:dyDescent="0.2">
      <c r="A190" s="60" t="s">
        <v>765</v>
      </c>
      <c r="B190" s="60" t="s">
        <v>381</v>
      </c>
      <c r="C190" s="60" t="s">
        <v>31</v>
      </c>
      <c r="D190" s="70" t="s">
        <v>617</v>
      </c>
      <c r="E190" s="98" t="str">
        <f t="shared" ref="E190" si="68">LEFT(D190,5)</f>
        <v>049-1</v>
      </c>
      <c r="F190" s="65">
        <v>41746</v>
      </c>
      <c r="G190" s="60" t="s">
        <v>382</v>
      </c>
      <c r="H190" s="58" t="s">
        <v>763</v>
      </c>
      <c r="I190" s="57">
        <v>0.38055555555555554</v>
      </c>
      <c r="J190" s="69">
        <v>2</v>
      </c>
      <c r="K190" s="56" t="s">
        <v>96</v>
      </c>
      <c r="L190" s="69">
        <v>5</v>
      </c>
      <c r="M190" s="69">
        <v>0</v>
      </c>
      <c r="N190" s="69">
        <v>4</v>
      </c>
      <c r="O190" s="70" t="s">
        <v>63</v>
      </c>
      <c r="P190" s="70" t="s">
        <v>383</v>
      </c>
      <c r="Q190" s="69">
        <v>205</v>
      </c>
      <c r="R190" s="69">
        <v>1</v>
      </c>
      <c r="S190" s="70" t="s">
        <v>135</v>
      </c>
      <c r="T190" s="70" t="s">
        <v>39</v>
      </c>
      <c r="U190" s="70" t="s">
        <v>87</v>
      </c>
      <c r="V190" s="69">
        <v>128</v>
      </c>
      <c r="W190" s="69">
        <v>100</v>
      </c>
      <c r="X190" s="62" t="s">
        <v>145</v>
      </c>
      <c r="Y190" s="56" t="s">
        <v>121</v>
      </c>
      <c r="AA190" s="56" t="s">
        <v>1362</v>
      </c>
      <c r="AC190" s="70"/>
      <c r="AD190" s="62">
        <f>LOOKUP($D190,'Design Component Spatial Info'!$C$231:$C$575,'Design Component Spatial Info'!E$231:E$575)</f>
        <v>11</v>
      </c>
      <c r="AE190" s="62">
        <f>LOOKUP($D190,'Design Component Spatial Info'!$C$231:$C$575,'Design Component Spatial Info'!M$231:M$575)</f>
        <v>318733.3602</v>
      </c>
      <c r="AF190" s="62">
        <f>LOOKUP($D190,'Design Component Spatial Info'!$C$231:$C$575,'Design Component Spatial Info'!N$231:N$575)</f>
        <v>5496814.0224000001</v>
      </c>
      <c r="AG190" s="67">
        <f t="shared" ref="AG190" si="69">IF(V190="",0,SIN(RADIANS(VALUE(V190)))*VALUE(W190)+AE190)</f>
        <v>318812.16127536068</v>
      </c>
      <c r="AH190" s="67">
        <f t="shared" ref="AH190" si="70">IF(V190="",0,COS(RADIANS(VALUE(V190)))*VALUE(W190)+AF190)</f>
        <v>5496752.4562524678</v>
      </c>
      <c r="AI190" s="62">
        <f>LOOKUP($D190,'Design Component Spatial Info'!$C$231:$C$575,'Design Component Spatial Info'!O$231:O$575)</f>
        <v>1468868</v>
      </c>
      <c r="AJ190" s="62">
        <f>LOOKUP($D190,'Design Component Spatial Info'!$C$231:$C$575,'Design Component Spatial Info'!P$231:P$575)</f>
        <v>530450</v>
      </c>
      <c r="AK190">
        <v>1468953.9010000001</v>
      </c>
      <c r="AL190">
        <v>530398.77599999995</v>
      </c>
      <c r="AM190" s="28">
        <v>0.24378</v>
      </c>
      <c r="AN190" s="97" t="str">
        <f t="shared" si="40"/>
        <v>M</v>
      </c>
    </row>
    <row r="191" spans="1:40" x14ac:dyDescent="0.2">
      <c r="A191" s="60" t="s">
        <v>765</v>
      </c>
      <c r="B191" s="60" t="s">
        <v>381</v>
      </c>
      <c r="C191" s="60" t="s">
        <v>31</v>
      </c>
      <c r="D191" s="70" t="s">
        <v>618</v>
      </c>
      <c r="E191" s="98" t="str">
        <f t="shared" si="37"/>
        <v>049-1</v>
      </c>
      <c r="F191" s="65">
        <v>41746</v>
      </c>
      <c r="G191" s="60" t="s">
        <v>382</v>
      </c>
      <c r="H191" s="58" t="s">
        <v>763</v>
      </c>
      <c r="I191" s="57">
        <v>0.39444444444444443</v>
      </c>
      <c r="J191" s="69">
        <v>1</v>
      </c>
      <c r="K191" s="56" t="s">
        <v>96</v>
      </c>
      <c r="L191" s="69">
        <v>5</v>
      </c>
      <c r="M191" s="69">
        <v>0</v>
      </c>
      <c r="N191" s="69">
        <v>4</v>
      </c>
      <c r="O191" s="70" t="s">
        <v>63</v>
      </c>
      <c r="P191" s="70" t="s">
        <v>383</v>
      </c>
      <c r="Q191" s="69">
        <v>70</v>
      </c>
      <c r="R191" s="69">
        <v>1</v>
      </c>
      <c r="S191" s="70" t="s">
        <v>135</v>
      </c>
      <c r="T191" s="70" t="s">
        <v>144</v>
      </c>
      <c r="U191" s="70" t="s">
        <v>87</v>
      </c>
      <c r="V191" s="69">
        <v>256</v>
      </c>
      <c r="W191" s="69">
        <v>150</v>
      </c>
      <c r="X191" s="62" t="s">
        <v>145</v>
      </c>
      <c r="Y191" s="56" t="s">
        <v>121</v>
      </c>
      <c r="AA191" s="56" t="s">
        <v>1363</v>
      </c>
      <c r="AC191" s="70"/>
      <c r="AD191" s="62">
        <f>LOOKUP($D191,'Design Component Spatial Info'!$C$231:$C$575,'Design Component Spatial Info'!E$231:E$575)</f>
        <v>11</v>
      </c>
      <c r="AE191" s="62">
        <f>LOOKUP($D191,'Design Component Spatial Info'!$C$231:$C$575,'Design Component Spatial Info'!M$231:M$575)</f>
        <v>318833.11680000002</v>
      </c>
      <c r="AF191" s="62">
        <f>LOOKUP($D191,'Design Component Spatial Info'!$C$231:$C$575,'Design Component Spatial Info'!N$231:N$575)</f>
        <v>5497608.1672</v>
      </c>
      <c r="AG191" s="67">
        <f t="shared" si="38"/>
        <v>318687.57244105864</v>
      </c>
      <c r="AH191" s="67">
        <f t="shared" si="39"/>
        <v>5497571.8789156601</v>
      </c>
      <c r="AI191" s="62">
        <f>LOOKUP($D191,'Design Component Spatial Info'!$C$231:$C$575,'Design Component Spatial Info'!O$231:O$575)</f>
        <v>1468868</v>
      </c>
      <c r="AJ191" s="62">
        <f>LOOKUP($D191,'Design Component Spatial Info'!$C$231:$C$575,'Design Component Spatial Info'!P$231:P$575)</f>
        <v>531250</v>
      </c>
      <c r="AK191">
        <v>1468728.047</v>
      </c>
      <c r="AL191">
        <v>531195.85600000003</v>
      </c>
      <c r="AM191" s="28">
        <v>0.25743300000000002</v>
      </c>
      <c r="AN191" s="97" t="str">
        <f t="shared" si="40"/>
        <v>M</v>
      </c>
    </row>
    <row r="192" spans="1:40" x14ac:dyDescent="0.2">
      <c r="A192" s="60" t="s">
        <v>765</v>
      </c>
      <c r="B192" s="60" t="s">
        <v>381</v>
      </c>
      <c r="C192" s="60" t="s">
        <v>31</v>
      </c>
      <c r="D192" s="70" t="s">
        <v>618</v>
      </c>
      <c r="E192" s="98" t="str">
        <f t="shared" ref="E192" si="71">LEFT(D192,5)</f>
        <v>049-1</v>
      </c>
      <c r="F192" s="65">
        <v>41746</v>
      </c>
      <c r="G192" s="60" t="s">
        <v>382</v>
      </c>
      <c r="H192" s="58" t="s">
        <v>763</v>
      </c>
      <c r="I192" s="57">
        <v>0.39444444444444443</v>
      </c>
      <c r="J192" s="69">
        <v>2</v>
      </c>
      <c r="K192" s="56" t="s">
        <v>96</v>
      </c>
      <c r="L192" s="69">
        <v>5</v>
      </c>
      <c r="M192" s="69">
        <v>0</v>
      </c>
      <c r="N192" s="69">
        <v>4</v>
      </c>
      <c r="O192" s="70" t="s">
        <v>63</v>
      </c>
      <c r="P192" s="70" t="s">
        <v>383</v>
      </c>
      <c r="Q192" s="69">
        <v>210</v>
      </c>
      <c r="R192" s="69">
        <v>1</v>
      </c>
      <c r="S192" s="70" t="s">
        <v>135</v>
      </c>
      <c r="T192" s="70" t="s">
        <v>39</v>
      </c>
      <c r="U192" s="70" t="s">
        <v>87</v>
      </c>
      <c r="V192" s="69">
        <v>220</v>
      </c>
      <c r="W192" s="69">
        <v>175</v>
      </c>
      <c r="X192" s="62" t="s">
        <v>145</v>
      </c>
      <c r="Y192" s="56" t="s">
        <v>121</v>
      </c>
      <c r="AA192" s="56" t="s">
        <v>1364</v>
      </c>
      <c r="AC192" s="70"/>
      <c r="AD192" s="62">
        <f>LOOKUP($D192,'Design Component Spatial Info'!$C$231:$C$575,'Design Component Spatial Info'!E$231:E$575)</f>
        <v>11</v>
      </c>
      <c r="AE192" s="62">
        <f>LOOKUP($D192,'Design Component Spatial Info'!$C$231:$C$575,'Design Component Spatial Info'!M$231:M$575)</f>
        <v>318833.11680000002</v>
      </c>
      <c r="AF192" s="62">
        <f>LOOKUP($D192,'Design Component Spatial Info'!$C$231:$C$575,'Design Component Spatial Info'!N$231:N$575)</f>
        <v>5497608.1672</v>
      </c>
      <c r="AG192" s="67">
        <f t="shared" ref="AG192" si="72">IF(V192="",0,SIN(RADIANS(VALUE(V192)))*VALUE(W192)+AE192)</f>
        <v>318720.6289683049</v>
      </c>
      <c r="AH192" s="67">
        <f t="shared" ref="AH192" si="73">IF(V192="",0,COS(RADIANS(VALUE(V192)))*VALUE(W192)+AF192)</f>
        <v>5497474.1094224546</v>
      </c>
      <c r="AI192" s="62">
        <f>LOOKUP($D192,'Design Component Spatial Info'!$C$231:$C$575,'Design Component Spatial Info'!O$231:O$575)</f>
        <v>1468868</v>
      </c>
      <c r="AJ192" s="62">
        <f>LOOKUP($D192,'Design Component Spatial Info'!$C$231:$C$575,'Design Component Spatial Info'!P$231:P$575)</f>
        <v>531250</v>
      </c>
      <c r="AK192">
        <v>1468773.0530000001</v>
      </c>
      <c r="AL192">
        <v>531103.02099999995</v>
      </c>
      <c r="AM192" s="28">
        <v>0.25743300000000002</v>
      </c>
      <c r="AN192" s="97" t="str">
        <f t="shared" si="40"/>
        <v>M</v>
      </c>
    </row>
    <row r="193" spans="1:40" ht="13.5" customHeight="1" x14ac:dyDescent="0.2">
      <c r="A193" s="60" t="s">
        <v>765</v>
      </c>
      <c r="B193" s="60" t="s">
        <v>592</v>
      </c>
      <c r="C193" s="60" t="s">
        <v>31</v>
      </c>
      <c r="D193" s="70" t="s">
        <v>611</v>
      </c>
      <c r="E193" s="98" t="str">
        <f t="shared" si="37"/>
        <v>052-1</v>
      </c>
      <c r="F193" s="65">
        <v>41736</v>
      </c>
      <c r="G193" s="60" t="s">
        <v>382</v>
      </c>
      <c r="H193" s="58" t="s">
        <v>763</v>
      </c>
      <c r="I193" s="57">
        <v>0.43888888888888888</v>
      </c>
      <c r="J193" s="69">
        <v>1</v>
      </c>
      <c r="K193" s="56" t="s">
        <v>96</v>
      </c>
      <c r="L193" s="69">
        <v>8</v>
      </c>
      <c r="M193" s="69">
        <v>1</v>
      </c>
      <c r="N193" s="69">
        <v>4</v>
      </c>
      <c r="O193" s="70" t="s">
        <v>63</v>
      </c>
      <c r="P193" s="70" t="s">
        <v>141</v>
      </c>
      <c r="Q193" s="69"/>
      <c r="R193" s="70">
        <v>0</v>
      </c>
      <c r="S193" s="70"/>
      <c r="T193" s="70"/>
      <c r="U193" s="70"/>
      <c r="V193" s="69"/>
      <c r="W193" s="69"/>
      <c r="AC193" s="70"/>
      <c r="AD193" s="62">
        <f>LOOKUP($D193,'Design Component Spatial Info'!$C$231:$C$575,'Design Component Spatial Info'!E$231:E$575)</f>
        <v>10</v>
      </c>
      <c r="AE193" s="62">
        <f>LOOKUP($D193,'Design Component Spatial Info'!$C$231:$C$575,'Design Component Spatial Info'!M$231:M$575)</f>
        <v>677131.75710000005</v>
      </c>
      <c r="AF193" s="62">
        <f>LOOKUP($D193,'Design Component Spatial Info'!$C$231:$C$575,'Design Component Spatial Info'!N$231:N$575)</f>
        <v>5483796.8786000004</v>
      </c>
      <c r="AG193" s="67">
        <f t="shared" si="38"/>
        <v>0</v>
      </c>
      <c r="AH193" s="67">
        <f t="shared" si="39"/>
        <v>0</v>
      </c>
      <c r="AI193" s="62">
        <f>LOOKUP($D193,'Design Component Spatial Info'!$C$231:$C$575,'Design Component Spatial Info'!O$231:O$575)</f>
        <v>1394468</v>
      </c>
      <c r="AJ193" s="62">
        <f>LOOKUP($D193,'Design Component Spatial Info'!$C$231:$C$575,'Design Component Spatial Info'!P$231:P$575)</f>
        <v>511250</v>
      </c>
      <c r="AM193" s="28">
        <v>6.3365000000000005E-2</v>
      </c>
      <c r="AN193" s="97" t="str">
        <f t="shared" si="40"/>
        <v>L</v>
      </c>
    </row>
    <row r="194" spans="1:40" x14ac:dyDescent="0.2">
      <c r="A194" s="60" t="s">
        <v>765</v>
      </c>
      <c r="B194" s="60" t="s">
        <v>592</v>
      </c>
      <c r="C194" s="60" t="s">
        <v>31</v>
      </c>
      <c r="D194" s="70" t="s">
        <v>612</v>
      </c>
      <c r="E194" s="98" t="str">
        <f t="shared" si="37"/>
        <v>052-1</v>
      </c>
      <c r="F194" s="65">
        <v>41736</v>
      </c>
      <c r="G194" s="60" t="s">
        <v>382</v>
      </c>
      <c r="H194" s="58" t="s">
        <v>763</v>
      </c>
      <c r="I194" s="57">
        <v>0.26805555555555555</v>
      </c>
      <c r="J194" s="69">
        <v>1</v>
      </c>
      <c r="K194" s="56" t="s">
        <v>95</v>
      </c>
      <c r="L194" s="69">
        <v>3</v>
      </c>
      <c r="M194" s="69">
        <v>0</v>
      </c>
      <c r="N194" s="69">
        <v>3</v>
      </c>
      <c r="O194" s="70" t="s">
        <v>63</v>
      </c>
      <c r="P194" s="70" t="s">
        <v>383</v>
      </c>
      <c r="Q194" s="67">
        <v>40</v>
      </c>
      <c r="R194" s="70">
        <v>1</v>
      </c>
      <c r="S194" s="70" t="s">
        <v>135</v>
      </c>
      <c r="T194" s="70" t="s">
        <v>39</v>
      </c>
      <c r="U194" s="70" t="s">
        <v>87</v>
      </c>
      <c r="V194" s="69">
        <v>243</v>
      </c>
      <c r="W194" s="69">
        <v>100</v>
      </c>
      <c r="X194" s="62" t="s">
        <v>145</v>
      </c>
      <c r="Y194" s="56" t="s">
        <v>121</v>
      </c>
      <c r="AA194" s="56" t="s">
        <v>1238</v>
      </c>
      <c r="AB194" s="56" t="s">
        <v>771</v>
      </c>
      <c r="AC194" s="70"/>
      <c r="AD194" s="62">
        <f>LOOKUP($D194,'Design Component Spatial Info'!$C$231:$C$575,'Design Component Spatial Info'!E$231:E$575)</f>
        <v>10</v>
      </c>
      <c r="AE194" s="62">
        <f>LOOKUP($D194,'Design Component Spatial Info'!$C$231:$C$575,'Design Component Spatial Info'!M$231:M$575)</f>
        <v>677300.67689999996</v>
      </c>
      <c r="AF194" s="62">
        <f>LOOKUP($D194,'Design Component Spatial Info'!$C$231:$C$575,'Design Component Spatial Info'!N$231:N$575)</f>
        <v>5484654.3559999997</v>
      </c>
      <c r="AG194" s="67">
        <f t="shared" si="38"/>
        <v>677211.57624758116</v>
      </c>
      <c r="AH194" s="67">
        <f t="shared" si="39"/>
        <v>5484608.9569500256</v>
      </c>
      <c r="AI194" s="62">
        <f>LOOKUP($D194,'Design Component Spatial Info'!$C$231:$C$575,'Design Component Spatial Info'!O$231:O$575)</f>
        <v>1394598.8030000001</v>
      </c>
      <c r="AJ194" s="62">
        <f>LOOKUP($D194,'Design Component Spatial Info'!$C$231:$C$575,'Design Component Spatial Info'!P$231:P$575)</f>
        <v>512113.62239999999</v>
      </c>
      <c r="AK194">
        <v>1394511.7490000001</v>
      </c>
      <c r="AL194">
        <v>512064.33</v>
      </c>
      <c r="AM194" s="28">
        <v>8.6713999999999999E-2</v>
      </c>
      <c r="AN194" s="97" t="str">
        <f t="shared" ref="AN194:AN257" si="74">IF(AM194&lt;0.05,"VL",IF(AM194&lt;0.16,"L","M"))</f>
        <v>L</v>
      </c>
    </row>
    <row r="195" spans="1:40" x14ac:dyDescent="0.2">
      <c r="A195" s="60" t="s">
        <v>765</v>
      </c>
      <c r="B195" s="60" t="s">
        <v>592</v>
      </c>
      <c r="C195" s="60" t="s">
        <v>31</v>
      </c>
      <c r="D195" s="70" t="s">
        <v>612</v>
      </c>
      <c r="E195" s="98" t="str">
        <f t="shared" si="37"/>
        <v>052-1</v>
      </c>
      <c r="F195" s="65">
        <v>41736</v>
      </c>
      <c r="G195" s="60" t="s">
        <v>382</v>
      </c>
      <c r="H195" s="58" t="s">
        <v>763</v>
      </c>
      <c r="I195" s="57">
        <v>0.26805555555555555</v>
      </c>
      <c r="J195" s="69">
        <v>2</v>
      </c>
      <c r="K195" s="56" t="s">
        <v>95</v>
      </c>
      <c r="L195" s="69">
        <v>3</v>
      </c>
      <c r="M195" s="69">
        <v>0</v>
      </c>
      <c r="N195" s="69">
        <v>3</v>
      </c>
      <c r="O195" s="70" t="s">
        <v>63</v>
      </c>
      <c r="P195" s="70" t="s">
        <v>383</v>
      </c>
      <c r="Q195" s="69">
        <v>150</v>
      </c>
      <c r="R195" s="70">
        <v>1</v>
      </c>
      <c r="S195" s="70" t="s">
        <v>135</v>
      </c>
      <c r="T195" s="70" t="s">
        <v>39</v>
      </c>
      <c r="U195" s="70" t="s">
        <v>87</v>
      </c>
      <c r="V195" s="69">
        <v>100</v>
      </c>
      <c r="W195" s="69">
        <v>200</v>
      </c>
      <c r="X195" s="62" t="s">
        <v>145</v>
      </c>
      <c r="Y195" s="56" t="s">
        <v>121</v>
      </c>
      <c r="AA195" s="56" t="s">
        <v>1239</v>
      </c>
      <c r="AB195" s="56" t="s">
        <v>771</v>
      </c>
      <c r="AC195" s="70"/>
      <c r="AD195" s="62">
        <f>LOOKUP($D195,'Design Component Spatial Info'!$C$231:$C$575,'Design Component Spatial Info'!E$231:E$575)</f>
        <v>10</v>
      </c>
      <c r="AE195" s="62">
        <f>LOOKUP($D195,'Design Component Spatial Info'!$C$231:$C$575,'Design Component Spatial Info'!M$231:M$575)</f>
        <v>677300.67689999996</v>
      </c>
      <c r="AF195" s="62">
        <f>LOOKUP($D195,'Design Component Spatial Info'!$C$231:$C$575,'Design Component Spatial Info'!N$231:N$575)</f>
        <v>5484654.3559999997</v>
      </c>
      <c r="AG195" s="67">
        <f t="shared" si="38"/>
        <v>677497.63845060242</v>
      </c>
      <c r="AH195" s="67">
        <f t="shared" si="39"/>
        <v>5484619.6263644667</v>
      </c>
      <c r="AI195" s="62">
        <f>LOOKUP($D195,'Design Component Spatial Info'!$C$231:$C$575,'Design Component Spatial Info'!O$231:O$575)</f>
        <v>1394598.8030000001</v>
      </c>
      <c r="AJ195" s="62">
        <f>LOOKUP($D195,'Design Component Spatial Info'!$C$231:$C$575,'Design Component Spatial Info'!P$231:P$575)</f>
        <v>512113.62239999999</v>
      </c>
      <c r="AK195">
        <v>1394797.2379999999</v>
      </c>
      <c r="AL195">
        <v>512087.71799999999</v>
      </c>
      <c r="AM195" s="28">
        <v>8.6713999999999999E-2</v>
      </c>
      <c r="AN195" s="97" t="str">
        <f t="shared" si="74"/>
        <v>L</v>
      </c>
    </row>
    <row r="196" spans="1:40" x14ac:dyDescent="0.2">
      <c r="A196" s="60" t="s">
        <v>765</v>
      </c>
      <c r="B196" s="60" t="s">
        <v>592</v>
      </c>
      <c r="C196" s="60" t="s">
        <v>31</v>
      </c>
      <c r="D196" s="70" t="s">
        <v>613</v>
      </c>
      <c r="E196" s="98" t="str">
        <f t="shared" si="37"/>
        <v>052-1</v>
      </c>
      <c r="F196" s="65">
        <v>41736</v>
      </c>
      <c r="G196" s="60" t="s">
        <v>382</v>
      </c>
      <c r="H196" s="58" t="s">
        <v>763</v>
      </c>
      <c r="I196" s="57">
        <v>0.46111111111111108</v>
      </c>
      <c r="J196" s="69">
        <v>1</v>
      </c>
      <c r="K196" s="56" t="s">
        <v>96</v>
      </c>
      <c r="L196" s="69">
        <v>8</v>
      </c>
      <c r="M196" s="69">
        <v>1</v>
      </c>
      <c r="N196" s="69">
        <v>4</v>
      </c>
      <c r="O196" s="70" t="s">
        <v>63</v>
      </c>
      <c r="P196" s="70" t="s">
        <v>383</v>
      </c>
      <c r="Q196" s="69">
        <v>125</v>
      </c>
      <c r="R196" s="70">
        <v>1</v>
      </c>
      <c r="S196" s="70" t="s">
        <v>135</v>
      </c>
      <c r="T196" s="70" t="s">
        <v>103</v>
      </c>
      <c r="U196" s="70" t="s">
        <v>85</v>
      </c>
      <c r="V196" s="69">
        <v>320</v>
      </c>
      <c r="W196" s="69">
        <v>400</v>
      </c>
      <c r="X196" s="62" t="s">
        <v>145</v>
      </c>
      <c r="Y196" s="56" t="s">
        <v>121</v>
      </c>
      <c r="AA196" s="56" t="s">
        <v>1240</v>
      </c>
      <c r="AC196" s="70"/>
      <c r="AD196" s="62">
        <f>LOOKUP($D196,'Design Component Spatial Info'!$C$231:$C$575,'Design Component Spatial Info'!E$231:E$575)</f>
        <v>10</v>
      </c>
      <c r="AE196" s="62">
        <f>LOOKUP($D196,'Design Component Spatial Info'!$C$231:$C$575,'Design Component Spatial Info'!M$231:M$575)</f>
        <v>677863.94759999996</v>
      </c>
      <c r="AF196" s="62">
        <f>LOOKUP($D196,'Design Component Spatial Info'!$C$231:$C$575,'Design Component Spatial Info'!N$231:N$575)</f>
        <v>5483766.6770000001</v>
      </c>
      <c r="AG196" s="67">
        <f t="shared" si="38"/>
        <v>677606.83255612536</v>
      </c>
      <c r="AH196" s="67">
        <f t="shared" si="39"/>
        <v>5484073.0947772479</v>
      </c>
      <c r="AI196" s="62">
        <f>LOOKUP($D196,'Design Component Spatial Info'!$C$231:$C$575,'Design Component Spatial Info'!O$231:O$575)</f>
        <v>1395201.2819999999</v>
      </c>
      <c r="AJ196" s="62">
        <f>LOOKUP($D196,'Design Component Spatial Info'!$C$231:$C$575,'Design Component Spatial Info'!P$231:P$575)</f>
        <v>511252.4509</v>
      </c>
      <c r="AK196">
        <v>1394930.6529999999</v>
      </c>
      <c r="AL196">
        <v>511546.92599999998</v>
      </c>
      <c r="AM196" s="28">
        <v>0.138152</v>
      </c>
      <c r="AN196" s="97" t="str">
        <f t="shared" si="74"/>
        <v>L</v>
      </c>
    </row>
    <row r="197" spans="1:40" x14ac:dyDescent="0.2">
      <c r="A197" s="60" t="s">
        <v>765</v>
      </c>
      <c r="B197" s="60" t="s">
        <v>592</v>
      </c>
      <c r="C197" s="60" t="s">
        <v>31</v>
      </c>
      <c r="D197" s="70" t="s">
        <v>614</v>
      </c>
      <c r="E197" s="98" t="str">
        <f t="shared" si="37"/>
        <v>052-1</v>
      </c>
      <c r="F197" s="65">
        <v>41736</v>
      </c>
      <c r="G197" s="60" t="s">
        <v>382</v>
      </c>
      <c r="H197" s="58" t="s">
        <v>763</v>
      </c>
      <c r="I197" s="57">
        <v>0.27708333333333335</v>
      </c>
      <c r="J197" s="69">
        <v>1</v>
      </c>
      <c r="K197" s="56" t="s">
        <v>96</v>
      </c>
      <c r="L197" s="69">
        <v>3</v>
      </c>
      <c r="M197" s="69">
        <v>0</v>
      </c>
      <c r="N197" s="69">
        <v>3</v>
      </c>
      <c r="O197" s="70" t="s">
        <v>63</v>
      </c>
      <c r="P197" s="70" t="s">
        <v>383</v>
      </c>
      <c r="Q197" s="69">
        <v>210</v>
      </c>
      <c r="R197" s="70">
        <v>1</v>
      </c>
      <c r="S197" s="70" t="s">
        <v>135</v>
      </c>
      <c r="T197" s="70" t="s">
        <v>39</v>
      </c>
      <c r="U197" s="70" t="s">
        <v>87</v>
      </c>
      <c r="V197" s="69">
        <v>252</v>
      </c>
      <c r="W197" s="69">
        <v>200</v>
      </c>
      <c r="X197" s="62" t="s">
        <v>145</v>
      </c>
      <c r="Y197" s="56" t="s">
        <v>121</v>
      </c>
      <c r="AA197" s="56" t="s">
        <v>1241</v>
      </c>
      <c r="AC197" s="70"/>
      <c r="AD197" s="62">
        <f>LOOKUP($D197,'Design Component Spatial Info'!$C$231:$C$575,'Design Component Spatial Info'!E$231:E$575)</f>
        <v>10</v>
      </c>
      <c r="AE197" s="62">
        <f>LOOKUP($D197,'Design Component Spatial Info'!$C$231:$C$575,'Design Component Spatial Info'!M$231:M$575)</f>
        <v>677965.96059999999</v>
      </c>
      <c r="AF197" s="62">
        <f>LOOKUP($D197,'Design Component Spatial Info'!$C$231:$C$575,'Design Component Spatial Info'!N$231:N$575)</f>
        <v>5484560.9620000003</v>
      </c>
      <c r="AG197" s="67">
        <f t="shared" si="38"/>
        <v>677775.74929674098</v>
      </c>
      <c r="AH197" s="67">
        <f t="shared" si="39"/>
        <v>5484499.1586011257</v>
      </c>
      <c r="AI197" s="62">
        <f>LOOKUP($D197,'Design Component Spatial Info'!$C$231:$C$575,'Design Component Spatial Info'!O$231:O$575)</f>
        <v>1395268</v>
      </c>
      <c r="AJ197" s="62">
        <f>LOOKUP($D197,'Design Component Spatial Info'!$C$231:$C$575,'Design Component Spatial Info'!P$231:P$575)</f>
        <v>512050</v>
      </c>
      <c r="AK197">
        <v>1395080.5989999999</v>
      </c>
      <c r="AL197">
        <v>511979.82699999999</v>
      </c>
      <c r="AM197" s="28">
        <v>0.28287699999999999</v>
      </c>
      <c r="AN197" s="97" t="str">
        <f t="shared" si="74"/>
        <v>M</v>
      </c>
    </row>
    <row r="198" spans="1:40" x14ac:dyDescent="0.2">
      <c r="A198" s="60" t="s">
        <v>765</v>
      </c>
      <c r="B198" s="60" t="s">
        <v>592</v>
      </c>
      <c r="C198" s="60" t="s">
        <v>31</v>
      </c>
      <c r="D198" s="70" t="s">
        <v>596</v>
      </c>
      <c r="E198" s="98" t="str">
        <f t="shared" si="37"/>
        <v>053-1</v>
      </c>
      <c r="F198" s="65">
        <v>41736</v>
      </c>
      <c r="G198" s="60" t="s">
        <v>382</v>
      </c>
      <c r="H198" s="58" t="s">
        <v>763</v>
      </c>
      <c r="I198" s="57">
        <v>0.37708333333333338</v>
      </c>
      <c r="J198" s="69">
        <v>1</v>
      </c>
      <c r="K198" s="56" t="s">
        <v>96</v>
      </c>
      <c r="L198" s="69">
        <v>8</v>
      </c>
      <c r="M198" s="69">
        <v>0</v>
      </c>
      <c r="N198" s="69">
        <v>4</v>
      </c>
      <c r="O198" s="70" t="s">
        <v>63</v>
      </c>
      <c r="P198" s="70" t="s">
        <v>141</v>
      </c>
      <c r="Q198" s="69"/>
      <c r="R198" s="70">
        <v>0</v>
      </c>
      <c r="S198" s="70"/>
      <c r="T198" s="70"/>
      <c r="U198" s="70"/>
      <c r="V198" s="69"/>
      <c r="W198" s="69"/>
      <c r="AC198" s="70"/>
      <c r="AD198" s="62">
        <f>LOOKUP($D198,'Design Component Spatial Info'!$C$231:$C$575,'Design Component Spatial Info'!E$231:E$575)</f>
        <v>10</v>
      </c>
      <c r="AE198" s="62">
        <f>LOOKUP($D198,'Design Component Spatial Info'!$C$231:$C$575,'Design Component Spatial Info'!M$231:M$575)</f>
        <v>681532.77150000003</v>
      </c>
      <c r="AF198" s="62">
        <f>LOOKUP($D198,'Design Component Spatial Info'!$C$231:$C$575,'Design Component Spatial Info'!N$231:N$575)</f>
        <v>5474785.6281000003</v>
      </c>
      <c r="AG198" s="67">
        <f t="shared" si="38"/>
        <v>0</v>
      </c>
      <c r="AH198" s="67">
        <f t="shared" si="39"/>
        <v>0</v>
      </c>
      <c r="AI198" s="62">
        <f>LOOKUP($D198,'Design Component Spatial Info'!$C$231:$C$575,'Design Component Spatial Info'!O$231:O$575)</f>
        <v>1399268</v>
      </c>
      <c r="AJ198" s="62">
        <f>LOOKUP($D198,'Design Component Spatial Info'!$C$231:$C$575,'Design Component Spatial Info'!P$231:P$575)</f>
        <v>502450</v>
      </c>
      <c r="AM198" s="28">
        <v>0.12809599999999999</v>
      </c>
      <c r="AN198" s="97" t="str">
        <f t="shared" si="74"/>
        <v>L</v>
      </c>
    </row>
    <row r="199" spans="1:40" x14ac:dyDescent="0.2">
      <c r="A199" s="60" t="s">
        <v>765</v>
      </c>
      <c r="B199" s="60" t="s">
        <v>592</v>
      </c>
      <c r="C199" s="60" t="s">
        <v>31</v>
      </c>
      <c r="D199" s="70" t="s">
        <v>597</v>
      </c>
      <c r="E199" s="98" t="str">
        <f t="shared" si="37"/>
        <v>053-1</v>
      </c>
      <c r="F199" s="65">
        <v>41736</v>
      </c>
      <c r="G199" s="60" t="s">
        <v>382</v>
      </c>
      <c r="H199" s="58" t="s">
        <v>763</v>
      </c>
      <c r="I199" s="57">
        <v>0.40972222222222227</v>
      </c>
      <c r="J199" s="69">
        <v>1</v>
      </c>
      <c r="K199" s="56" t="s">
        <v>96</v>
      </c>
      <c r="L199" s="69">
        <v>8</v>
      </c>
      <c r="M199" s="69">
        <v>0</v>
      </c>
      <c r="N199" s="69">
        <v>4</v>
      </c>
      <c r="O199" s="70" t="s">
        <v>63</v>
      </c>
      <c r="P199" s="70" t="s">
        <v>141</v>
      </c>
      <c r="Q199" s="69"/>
      <c r="R199" s="70">
        <v>0</v>
      </c>
      <c r="S199" s="70"/>
      <c r="T199" s="70"/>
      <c r="U199" s="70"/>
      <c r="V199" s="69"/>
      <c r="W199" s="69"/>
      <c r="AC199" s="70"/>
      <c r="AD199" s="62">
        <f>LOOKUP($D199,'Design Component Spatial Info'!$C$231:$C$575,'Design Component Spatial Info'!E$231:E$575)</f>
        <v>10</v>
      </c>
      <c r="AE199" s="62">
        <f>LOOKUP($D199,'Design Component Spatial Info'!$C$231:$C$575,'Design Component Spatial Info'!M$231:M$575)</f>
        <v>681568.33840000001</v>
      </c>
      <c r="AF199" s="62">
        <f>LOOKUP($D199,'Design Component Spatial Info'!$C$231:$C$575,'Design Component Spatial Info'!N$231:N$575)</f>
        <v>5475585.4276999999</v>
      </c>
      <c r="AG199" s="67">
        <f t="shared" si="38"/>
        <v>0</v>
      </c>
      <c r="AH199" s="67">
        <f t="shared" si="39"/>
        <v>0</v>
      </c>
      <c r="AI199" s="62">
        <f>LOOKUP($D199,'Design Component Spatial Info'!$C$231:$C$575,'Design Component Spatial Info'!O$231:O$575)</f>
        <v>1399268</v>
      </c>
      <c r="AJ199" s="62">
        <f>LOOKUP($D199,'Design Component Spatial Info'!$C$231:$C$575,'Design Component Spatial Info'!P$231:P$575)</f>
        <v>503250</v>
      </c>
      <c r="AM199" s="28">
        <v>0.18479500000000001</v>
      </c>
      <c r="AN199" s="97" t="str">
        <f t="shared" si="74"/>
        <v>M</v>
      </c>
    </row>
    <row r="200" spans="1:40" x14ac:dyDescent="0.2">
      <c r="A200" s="60" t="s">
        <v>765</v>
      </c>
      <c r="B200" s="60" t="s">
        <v>592</v>
      </c>
      <c r="C200" s="60" t="s">
        <v>31</v>
      </c>
      <c r="D200" s="70" t="s">
        <v>598</v>
      </c>
      <c r="E200" s="98" t="str">
        <f t="shared" si="37"/>
        <v>053-1</v>
      </c>
      <c r="F200" s="65">
        <v>41736</v>
      </c>
      <c r="G200" s="60" t="s">
        <v>382</v>
      </c>
      <c r="H200" s="58" t="s">
        <v>763</v>
      </c>
      <c r="I200" s="57">
        <v>0.36249999999999999</v>
      </c>
      <c r="J200" s="69">
        <v>1</v>
      </c>
      <c r="K200" s="56" t="s">
        <v>96</v>
      </c>
      <c r="L200" s="69">
        <v>8</v>
      </c>
      <c r="M200" s="69">
        <v>0</v>
      </c>
      <c r="N200" s="69">
        <v>3</v>
      </c>
      <c r="O200" s="70" t="s">
        <v>63</v>
      </c>
      <c r="P200" s="70" t="s">
        <v>383</v>
      </c>
      <c r="Q200" s="69">
        <v>110</v>
      </c>
      <c r="R200" s="69">
        <v>1</v>
      </c>
      <c r="S200" s="70" t="s">
        <v>135</v>
      </c>
      <c r="T200" s="70" t="s">
        <v>39</v>
      </c>
      <c r="U200" s="70" t="s">
        <v>87</v>
      </c>
      <c r="V200" s="69">
        <v>308</v>
      </c>
      <c r="W200" s="69">
        <v>150</v>
      </c>
      <c r="X200" s="62" t="s">
        <v>145</v>
      </c>
      <c r="Y200" s="56" t="s">
        <v>121</v>
      </c>
      <c r="AA200" s="56" t="s">
        <v>1242</v>
      </c>
      <c r="AC200" s="70"/>
      <c r="AD200" s="62">
        <f>LOOKUP($D200,'Design Component Spatial Info'!$C$231:$C$575,'Design Component Spatial Info'!E$231:E$575)</f>
        <v>10</v>
      </c>
      <c r="AE200" s="62">
        <f>LOOKUP($D200,'Design Component Spatial Info'!$C$231:$C$575,'Design Component Spatial Info'!M$231:M$575)</f>
        <v>682331.38939999999</v>
      </c>
      <c r="AF200" s="62">
        <f>LOOKUP($D200,'Design Component Spatial Info'!$C$231:$C$575,'Design Component Spatial Info'!N$231:N$575)</f>
        <v>5474749.9243999999</v>
      </c>
      <c r="AG200" s="67">
        <f t="shared" si="38"/>
        <v>682213.187786959</v>
      </c>
      <c r="AH200" s="67">
        <f t="shared" si="39"/>
        <v>5474842.2736212984</v>
      </c>
      <c r="AI200" s="62">
        <f>LOOKUP($D200,'Design Component Spatial Info'!$C$231:$C$575,'Design Component Spatial Info'!O$231:O$575)</f>
        <v>1400068</v>
      </c>
      <c r="AJ200" s="62">
        <f>LOOKUP($D200,'Design Component Spatial Info'!$C$231:$C$575,'Design Component Spatial Info'!P$231:P$575)</f>
        <v>502450</v>
      </c>
      <c r="AK200">
        <v>1399945.7220000001</v>
      </c>
      <c r="AL200">
        <v>502536.913</v>
      </c>
      <c r="AM200" s="28">
        <v>0.122807</v>
      </c>
      <c r="AN200" s="97" t="str">
        <f t="shared" si="74"/>
        <v>L</v>
      </c>
    </row>
    <row r="201" spans="1:40" x14ac:dyDescent="0.2">
      <c r="A201" s="60" t="s">
        <v>765</v>
      </c>
      <c r="B201" s="60" t="s">
        <v>592</v>
      </c>
      <c r="C201" s="60" t="s">
        <v>31</v>
      </c>
      <c r="D201" s="70" t="s">
        <v>599</v>
      </c>
      <c r="E201" s="98" t="str">
        <f t="shared" ref="E201:E267" si="75">LEFT(D201,5)</f>
        <v>053-1</v>
      </c>
      <c r="F201" s="65">
        <v>41736</v>
      </c>
      <c r="G201" s="60" t="s">
        <v>382</v>
      </c>
      <c r="H201" s="58" t="s">
        <v>763</v>
      </c>
      <c r="I201" s="57">
        <v>0.39305555555555555</v>
      </c>
      <c r="J201" s="69">
        <v>1</v>
      </c>
      <c r="K201" s="56" t="s">
        <v>96</v>
      </c>
      <c r="L201" s="69">
        <v>8</v>
      </c>
      <c r="M201" s="69">
        <v>0</v>
      </c>
      <c r="N201" s="69">
        <v>4</v>
      </c>
      <c r="O201" s="70" t="s">
        <v>63</v>
      </c>
      <c r="P201" s="70" t="s">
        <v>141</v>
      </c>
      <c r="Q201" s="69"/>
      <c r="R201" s="70">
        <v>0</v>
      </c>
      <c r="S201" s="70"/>
      <c r="T201" s="70"/>
      <c r="U201" s="70"/>
      <c r="V201" s="69"/>
      <c r="W201" s="69"/>
      <c r="AC201" s="70"/>
      <c r="AD201" s="62">
        <f>LOOKUP($D201,'Design Component Spatial Info'!$C$231:$C$575,'Design Component Spatial Info'!E$231:E$575)</f>
        <v>10</v>
      </c>
      <c r="AE201" s="62">
        <f>LOOKUP($D201,'Design Component Spatial Info'!$C$231:$C$575,'Design Component Spatial Info'!M$231:M$575)</f>
        <v>682366.96400000004</v>
      </c>
      <c r="AF201" s="62">
        <f>LOOKUP($D201,'Design Component Spatial Info'!$C$231:$C$575,'Design Component Spatial Info'!N$231:N$575)</f>
        <v>5475549.727</v>
      </c>
      <c r="AG201" s="67">
        <f t="shared" ref="AG201:AG267" si="76">IF(V201="",0,SIN(RADIANS(VALUE(V201)))*VALUE(W201)+AE201)</f>
        <v>0</v>
      </c>
      <c r="AH201" s="67">
        <f t="shared" ref="AH201:AH267" si="77">IF(V201="",0,COS(RADIANS(VALUE(V201)))*VALUE(W201)+AF201)</f>
        <v>0</v>
      </c>
      <c r="AI201" s="62">
        <f>LOOKUP($D201,'Design Component Spatial Info'!$C$231:$C$575,'Design Component Spatial Info'!O$231:O$575)</f>
        <v>1400068</v>
      </c>
      <c r="AJ201" s="62">
        <f>LOOKUP($D201,'Design Component Spatial Info'!$C$231:$C$575,'Design Component Spatial Info'!P$231:P$575)</f>
        <v>503250</v>
      </c>
      <c r="AK201" s="62"/>
      <c r="AL201" s="62"/>
      <c r="AM201" s="28">
        <v>0.106276</v>
      </c>
      <c r="AN201" s="97" t="str">
        <f t="shared" si="74"/>
        <v>L</v>
      </c>
    </row>
    <row r="202" spans="1:40" x14ac:dyDescent="0.2">
      <c r="A202" s="60" t="s">
        <v>765</v>
      </c>
      <c r="B202" s="60" t="s">
        <v>592</v>
      </c>
      <c r="C202" s="60" t="s">
        <v>31</v>
      </c>
      <c r="D202" s="70" t="s">
        <v>604</v>
      </c>
      <c r="E202" s="98" t="str">
        <f t="shared" si="75"/>
        <v>054-1</v>
      </c>
      <c r="F202" s="65">
        <v>41736</v>
      </c>
      <c r="G202" s="60" t="s">
        <v>382</v>
      </c>
      <c r="H202" s="58" t="s">
        <v>763</v>
      </c>
      <c r="I202" s="57">
        <v>0.33888888888888885</v>
      </c>
      <c r="J202" s="69">
        <v>1</v>
      </c>
      <c r="K202" s="56" t="s">
        <v>96</v>
      </c>
      <c r="L202" s="69">
        <v>5</v>
      </c>
      <c r="M202" s="69">
        <v>1</v>
      </c>
      <c r="N202" s="69">
        <v>4</v>
      </c>
      <c r="O202" s="70" t="s">
        <v>63</v>
      </c>
      <c r="P202" s="70" t="s">
        <v>383</v>
      </c>
      <c r="Q202" s="69">
        <v>65</v>
      </c>
      <c r="R202" s="69">
        <v>2</v>
      </c>
      <c r="S202" s="70" t="s">
        <v>384</v>
      </c>
      <c r="T202" s="70" t="s">
        <v>146</v>
      </c>
      <c r="U202" s="70" t="s">
        <v>83</v>
      </c>
      <c r="V202" s="69">
        <v>105</v>
      </c>
      <c r="W202" s="69">
        <v>75</v>
      </c>
      <c r="X202" s="62" t="s">
        <v>145</v>
      </c>
      <c r="Y202" s="56" t="s">
        <v>121</v>
      </c>
      <c r="AA202" s="56" t="s">
        <v>1243</v>
      </c>
      <c r="AC202" s="70"/>
      <c r="AD202" s="62">
        <f>LOOKUP($D202,'Design Component Spatial Info'!$C$231:$C$575,'Design Component Spatial Info'!E$231:E$575)</f>
        <v>10</v>
      </c>
      <c r="AE202" s="62">
        <f>LOOKUP($D202,'Design Component Spatial Info'!$C$231:$C$575,'Design Component Spatial Info'!M$231:M$575)</f>
        <v>683297.5061</v>
      </c>
      <c r="AF202" s="62">
        <f>LOOKUP($D202,'Design Component Spatial Info'!$C$231:$C$575,'Design Component Spatial Info'!N$231:N$575)</f>
        <v>5477932.5870000003</v>
      </c>
      <c r="AG202" s="67">
        <f t="shared" si="76"/>
        <v>683369.95053697168</v>
      </c>
      <c r="AH202" s="67">
        <f t="shared" si="77"/>
        <v>5477913.1755716177</v>
      </c>
      <c r="AI202" s="62">
        <f>LOOKUP($D202,'Design Component Spatial Info'!$C$231:$C$575,'Design Component Spatial Info'!O$231:O$575)</f>
        <v>1400892.3149999999</v>
      </c>
      <c r="AJ202" s="62">
        <f>LOOKUP($D202,'Design Component Spatial Info'!$C$231:$C$575,'Design Component Spatial Info'!P$231:P$575)</f>
        <v>505670.2867</v>
      </c>
      <c r="AK202">
        <v>1400965.601</v>
      </c>
      <c r="AL202">
        <v>505654.14199999999</v>
      </c>
      <c r="AM202" s="28">
        <v>0.30180499999999999</v>
      </c>
      <c r="AN202" s="97" t="str">
        <f t="shared" si="74"/>
        <v>M</v>
      </c>
    </row>
    <row r="203" spans="1:40" x14ac:dyDescent="0.2">
      <c r="A203" s="60" t="s">
        <v>765</v>
      </c>
      <c r="B203" s="60" t="s">
        <v>592</v>
      </c>
      <c r="C203" s="60" t="s">
        <v>31</v>
      </c>
      <c r="D203" s="70" t="s">
        <v>604</v>
      </c>
      <c r="E203" s="98" t="str">
        <f t="shared" si="75"/>
        <v>054-1</v>
      </c>
      <c r="F203" s="65">
        <v>41736</v>
      </c>
      <c r="G203" s="60" t="s">
        <v>382</v>
      </c>
      <c r="H203" s="58" t="s">
        <v>763</v>
      </c>
      <c r="I203" s="57">
        <v>0.33888888888888885</v>
      </c>
      <c r="J203" s="69">
        <v>2</v>
      </c>
      <c r="K203" s="56" t="s">
        <v>96</v>
      </c>
      <c r="L203" s="69">
        <v>5</v>
      </c>
      <c r="M203" s="69">
        <v>1</v>
      </c>
      <c r="N203" s="69">
        <v>4</v>
      </c>
      <c r="O203" s="70" t="s">
        <v>63</v>
      </c>
      <c r="P203" s="70" t="s">
        <v>383</v>
      </c>
      <c r="Q203" s="69">
        <v>140</v>
      </c>
      <c r="R203" s="69">
        <v>1</v>
      </c>
      <c r="S203" s="56" t="s">
        <v>135</v>
      </c>
      <c r="T203" s="56" t="s">
        <v>103</v>
      </c>
      <c r="U203" s="56" t="s">
        <v>85</v>
      </c>
      <c r="V203" s="69">
        <v>50</v>
      </c>
      <c r="W203" s="69">
        <v>100</v>
      </c>
      <c r="X203" s="62" t="s">
        <v>145</v>
      </c>
      <c r="Y203" s="56" t="s">
        <v>121</v>
      </c>
      <c r="AA203" s="56" t="s">
        <v>1244</v>
      </c>
      <c r="AC203" s="70"/>
      <c r="AD203" s="62">
        <f>LOOKUP($D203,'Design Component Spatial Info'!$C$231:$C$575,'Design Component Spatial Info'!E$231:E$575)</f>
        <v>10</v>
      </c>
      <c r="AE203" s="62">
        <f>LOOKUP($D203,'Design Component Spatial Info'!$C$231:$C$575,'Design Component Spatial Info'!M$231:M$575)</f>
        <v>683297.5061</v>
      </c>
      <c r="AF203" s="62">
        <f>LOOKUP($D203,'Design Component Spatial Info'!$C$231:$C$575,'Design Component Spatial Info'!N$231:N$575)</f>
        <v>5477932.5870000003</v>
      </c>
      <c r="AG203" s="67">
        <f t="shared" si="76"/>
        <v>683374.11054431193</v>
      </c>
      <c r="AH203" s="67">
        <f t="shared" si="77"/>
        <v>5477996.865760969</v>
      </c>
      <c r="AI203" s="62">
        <f>LOOKUP($D203,'Design Component Spatial Info'!$C$231:$C$575,'Design Component Spatial Info'!O$231:O$575)</f>
        <v>1400892.3149999999</v>
      </c>
      <c r="AJ203" s="62">
        <f>LOOKUP($D203,'Design Component Spatial Info'!$C$231:$C$575,'Design Component Spatial Info'!P$231:P$575)</f>
        <v>505670.2867</v>
      </c>
      <c r="AK203">
        <v>1400966.0379999999</v>
      </c>
      <c r="AL203">
        <v>505737.87400000001</v>
      </c>
      <c r="AM203" s="28">
        <v>0.30180499999999999</v>
      </c>
      <c r="AN203" s="97" t="str">
        <f t="shared" si="74"/>
        <v>M</v>
      </c>
    </row>
    <row r="204" spans="1:40" x14ac:dyDescent="0.2">
      <c r="A204" s="60" t="s">
        <v>765</v>
      </c>
      <c r="B204" s="60" t="s">
        <v>592</v>
      </c>
      <c r="C204" s="60" t="s">
        <v>31</v>
      </c>
      <c r="D204" s="70" t="s">
        <v>605</v>
      </c>
      <c r="E204" s="98" t="str">
        <f t="shared" si="75"/>
        <v>054-1</v>
      </c>
      <c r="F204" s="65">
        <v>41736</v>
      </c>
      <c r="G204" s="60" t="s">
        <v>382</v>
      </c>
      <c r="H204" s="58" t="s">
        <v>763</v>
      </c>
      <c r="I204" s="57">
        <v>0.31944444444444448</v>
      </c>
      <c r="J204" s="69">
        <v>1</v>
      </c>
      <c r="K204" s="56" t="s">
        <v>96</v>
      </c>
      <c r="L204" s="69">
        <v>3</v>
      </c>
      <c r="M204" s="69">
        <v>0</v>
      </c>
      <c r="N204" s="69">
        <v>3</v>
      </c>
      <c r="O204" s="70" t="s">
        <v>63</v>
      </c>
      <c r="P204" s="70" t="s">
        <v>383</v>
      </c>
      <c r="Q204" s="69">
        <v>1</v>
      </c>
      <c r="R204" s="69">
        <v>1</v>
      </c>
      <c r="S204" s="56" t="s">
        <v>135</v>
      </c>
      <c r="T204" s="70" t="s">
        <v>103</v>
      </c>
      <c r="U204" s="70" t="s">
        <v>85</v>
      </c>
      <c r="V204" s="69">
        <v>140</v>
      </c>
      <c r="W204" s="69">
        <v>180</v>
      </c>
      <c r="X204" s="62" t="s">
        <v>145</v>
      </c>
      <c r="Y204" s="56" t="s">
        <v>121</v>
      </c>
      <c r="AA204" s="56" t="s">
        <v>1245</v>
      </c>
      <c r="AC204" s="70"/>
      <c r="AD204" s="62">
        <f>LOOKUP($D204,'Design Component Spatial Info'!$C$231:$C$575,'Design Component Spatial Info'!E$231:E$575)</f>
        <v>10</v>
      </c>
      <c r="AE204" s="62">
        <f>LOOKUP($D204,'Design Component Spatial Info'!$C$231:$C$575,'Design Component Spatial Info'!M$231:M$575)</f>
        <v>683307.90610000002</v>
      </c>
      <c r="AF204" s="62">
        <f>LOOKUP($D204,'Design Component Spatial Info'!$C$231:$C$575,'Design Component Spatial Info'!N$231:N$575)</f>
        <v>5478713.1688000001</v>
      </c>
      <c r="AG204" s="67">
        <f t="shared" si="76"/>
        <v>683423.6078697436</v>
      </c>
      <c r="AH204" s="67">
        <f t="shared" si="77"/>
        <v>5478575.2808002383</v>
      </c>
      <c r="AI204" s="62">
        <f>LOOKUP($D204,'Design Component Spatial Info'!$C$231:$C$575,'Design Component Spatial Info'!O$231:O$575)</f>
        <v>1400868</v>
      </c>
      <c r="AJ204" s="62">
        <f>LOOKUP($D204,'Design Component Spatial Info'!$C$231:$C$575,'Design Component Spatial Info'!P$231:P$575)</f>
        <v>506450</v>
      </c>
      <c r="AK204">
        <v>1400989.798</v>
      </c>
      <c r="AL204">
        <v>506317.511</v>
      </c>
      <c r="AM204" s="28">
        <v>0.16746099999999997</v>
      </c>
      <c r="AN204" s="97" t="str">
        <f t="shared" si="74"/>
        <v>M</v>
      </c>
    </row>
    <row r="205" spans="1:40" x14ac:dyDescent="0.2">
      <c r="A205" s="60" t="s">
        <v>765</v>
      </c>
      <c r="B205" s="60" t="s">
        <v>592</v>
      </c>
      <c r="C205" s="60" t="s">
        <v>31</v>
      </c>
      <c r="D205" s="70" t="s">
        <v>605</v>
      </c>
      <c r="E205" s="98" t="str">
        <f t="shared" si="75"/>
        <v>054-1</v>
      </c>
      <c r="F205" s="65">
        <v>41736</v>
      </c>
      <c r="G205" s="60" t="s">
        <v>382</v>
      </c>
      <c r="H205" s="58" t="s">
        <v>763</v>
      </c>
      <c r="I205" s="57">
        <v>0.31944444444444448</v>
      </c>
      <c r="J205" s="69">
        <v>2</v>
      </c>
      <c r="K205" s="56" t="s">
        <v>96</v>
      </c>
      <c r="L205" s="69">
        <v>3</v>
      </c>
      <c r="M205" s="69">
        <v>0</v>
      </c>
      <c r="N205" s="69">
        <v>3</v>
      </c>
      <c r="O205" s="70" t="s">
        <v>63</v>
      </c>
      <c r="P205" s="70" t="s">
        <v>383</v>
      </c>
      <c r="Q205" s="69">
        <v>20</v>
      </c>
      <c r="R205" s="69">
        <v>1</v>
      </c>
      <c r="S205" s="56" t="s">
        <v>75</v>
      </c>
      <c r="T205" s="70" t="s">
        <v>146</v>
      </c>
      <c r="U205" s="70" t="s">
        <v>83</v>
      </c>
      <c r="V205" s="69">
        <v>248</v>
      </c>
      <c r="W205" s="69">
        <v>200</v>
      </c>
      <c r="X205" s="62" t="s">
        <v>145</v>
      </c>
      <c r="Y205" s="56" t="s">
        <v>121</v>
      </c>
      <c r="AA205" s="56" t="s">
        <v>1246</v>
      </c>
      <c r="AC205" s="70"/>
      <c r="AD205" s="62">
        <f>LOOKUP($D205,'Design Component Spatial Info'!$C$231:$C$575,'Design Component Spatial Info'!E$231:E$575)</f>
        <v>10</v>
      </c>
      <c r="AE205" s="62">
        <f>LOOKUP($D205,'Design Component Spatial Info'!$C$231:$C$575,'Design Component Spatial Info'!M$231:M$575)</f>
        <v>683307.90610000002</v>
      </c>
      <c r="AF205" s="62">
        <f>LOOKUP($D205,'Design Component Spatial Info'!$C$231:$C$575,'Design Component Spatial Info'!N$231:N$575)</f>
        <v>5478713.1688000001</v>
      </c>
      <c r="AG205" s="67">
        <f t="shared" si="76"/>
        <v>683122.46932908671</v>
      </c>
      <c r="AH205" s="67">
        <f t="shared" si="77"/>
        <v>5478638.2474813173</v>
      </c>
      <c r="AI205" s="62">
        <f>LOOKUP($D205,'Design Component Spatial Info'!$C$231:$C$575,'Design Component Spatial Info'!O$231:O$575)</f>
        <v>1400868</v>
      </c>
      <c r="AJ205" s="62">
        <f>LOOKUP($D205,'Design Component Spatial Info'!$C$231:$C$575,'Design Component Spatial Info'!P$231:P$575)</f>
        <v>506450</v>
      </c>
      <c r="AK205">
        <v>1400685.952</v>
      </c>
      <c r="AL205">
        <v>506366.93099999998</v>
      </c>
      <c r="AM205" s="28">
        <v>0.16746099999999997</v>
      </c>
      <c r="AN205" s="97" t="str">
        <f t="shared" si="74"/>
        <v>M</v>
      </c>
    </row>
    <row r="206" spans="1:40" x14ac:dyDescent="0.2">
      <c r="A206" s="60" t="s">
        <v>765</v>
      </c>
      <c r="B206" s="60" t="s">
        <v>592</v>
      </c>
      <c r="C206" s="60" t="s">
        <v>31</v>
      </c>
      <c r="D206" s="70" t="s">
        <v>606</v>
      </c>
      <c r="E206" s="98" t="str">
        <f t="shared" si="75"/>
        <v>054-1</v>
      </c>
      <c r="F206" s="65">
        <v>41736</v>
      </c>
      <c r="G206" s="60" t="s">
        <v>382</v>
      </c>
      <c r="H206" s="58" t="s">
        <v>763</v>
      </c>
      <c r="I206" s="57">
        <v>0.3</v>
      </c>
      <c r="J206" s="69">
        <v>1</v>
      </c>
      <c r="K206" s="56" t="s">
        <v>96</v>
      </c>
      <c r="L206" s="69">
        <v>3</v>
      </c>
      <c r="M206" s="69">
        <v>0</v>
      </c>
      <c r="N206" s="69">
        <v>3</v>
      </c>
      <c r="O206" s="70" t="s">
        <v>63</v>
      </c>
      <c r="P206" s="70" t="s">
        <v>383</v>
      </c>
      <c r="Q206" s="69">
        <v>80</v>
      </c>
      <c r="R206" s="69">
        <v>1</v>
      </c>
      <c r="S206" s="70" t="s">
        <v>135</v>
      </c>
      <c r="T206" s="70" t="s">
        <v>103</v>
      </c>
      <c r="U206" s="70" t="s">
        <v>85</v>
      </c>
      <c r="V206" s="69">
        <v>310</v>
      </c>
      <c r="W206" s="69">
        <v>150</v>
      </c>
      <c r="X206" s="62" t="s">
        <v>145</v>
      </c>
      <c r="Y206" s="56" t="s">
        <v>121</v>
      </c>
      <c r="AA206" s="56" t="s">
        <v>1247</v>
      </c>
      <c r="AC206" s="70"/>
      <c r="AD206" s="62">
        <f>LOOKUP($D206,'Design Component Spatial Info'!$C$231:$C$575,'Design Component Spatial Info'!E$231:E$575)</f>
        <v>10</v>
      </c>
      <c r="AE206" s="62">
        <f>LOOKUP($D206,'Design Component Spatial Info'!$C$231:$C$575,'Design Component Spatial Info'!M$231:M$575)</f>
        <v>684070.98219999997</v>
      </c>
      <c r="AF206" s="62">
        <f>LOOKUP($D206,'Design Component Spatial Info'!$C$231:$C$575,'Design Component Spatial Info'!N$231:N$575)</f>
        <v>5477877.6842</v>
      </c>
      <c r="AG206" s="67">
        <f t="shared" si="76"/>
        <v>683956.07553353207</v>
      </c>
      <c r="AH206" s="67">
        <f t="shared" si="77"/>
        <v>5477974.1023414526</v>
      </c>
      <c r="AI206" s="62">
        <f>LOOKUP($D206,'Design Component Spatial Info'!$C$231:$C$575,'Design Component Spatial Info'!O$231:O$575)</f>
        <v>1401668</v>
      </c>
      <c r="AJ206" s="62">
        <f>LOOKUP($D206,'Design Component Spatial Info'!$C$231:$C$575,'Design Component Spatial Info'!P$231:P$575)</f>
        <v>505650</v>
      </c>
      <c r="AK206">
        <v>1401548.84</v>
      </c>
      <c r="AL206">
        <v>505741.12400000001</v>
      </c>
      <c r="AM206" s="28">
        <v>0.13176299999999999</v>
      </c>
      <c r="AN206" s="97" t="str">
        <f t="shared" si="74"/>
        <v>L</v>
      </c>
    </row>
    <row r="207" spans="1:40" x14ac:dyDescent="0.2">
      <c r="A207" s="60" t="s">
        <v>765</v>
      </c>
      <c r="B207" s="60" t="s">
        <v>592</v>
      </c>
      <c r="C207" s="60" t="s">
        <v>31</v>
      </c>
      <c r="D207" s="70" t="s">
        <v>607</v>
      </c>
      <c r="E207" s="98" t="str">
        <f t="shared" si="75"/>
        <v>054-1</v>
      </c>
      <c r="F207" s="65">
        <v>41736</v>
      </c>
      <c r="G207" s="60" t="s">
        <v>382</v>
      </c>
      <c r="H207" s="58" t="s">
        <v>763</v>
      </c>
      <c r="I207" s="57">
        <v>0.30902777777777779</v>
      </c>
      <c r="J207" s="69">
        <v>1</v>
      </c>
      <c r="K207" s="56" t="s">
        <v>96</v>
      </c>
      <c r="L207" s="69">
        <v>4</v>
      </c>
      <c r="M207" s="69">
        <v>0</v>
      </c>
      <c r="N207" s="69">
        <v>3</v>
      </c>
      <c r="O207" s="70" t="s">
        <v>63</v>
      </c>
      <c r="P207" s="70" t="s">
        <v>383</v>
      </c>
      <c r="Q207" s="69">
        <v>65</v>
      </c>
      <c r="R207" s="69">
        <v>1</v>
      </c>
      <c r="S207" s="70" t="s">
        <v>75</v>
      </c>
      <c r="T207" s="70" t="s">
        <v>146</v>
      </c>
      <c r="U207" s="70" t="s">
        <v>83</v>
      </c>
      <c r="V207" s="69">
        <v>328</v>
      </c>
      <c r="W207" s="69">
        <v>150</v>
      </c>
      <c r="X207" s="62" t="s">
        <v>145</v>
      </c>
      <c r="Y207" s="56" t="s">
        <v>121</v>
      </c>
      <c r="AA207" s="56" t="s">
        <v>1248</v>
      </c>
      <c r="AC207" s="70"/>
      <c r="AD207" s="62">
        <f>LOOKUP($D207,'Design Component Spatial Info'!$C$231:$C$575,'Design Component Spatial Info'!E$231:E$575)</f>
        <v>10</v>
      </c>
      <c r="AE207" s="62">
        <f>LOOKUP($D207,'Design Component Spatial Info'!$C$231:$C$575,'Design Component Spatial Info'!M$231:M$575)</f>
        <v>684106.56629999995</v>
      </c>
      <c r="AF207" s="62">
        <f>LOOKUP($D207,'Design Component Spatial Info'!$C$231:$C$575,'Design Component Spatial Info'!N$231:N$575)</f>
        <v>5478677.4641000004</v>
      </c>
      <c r="AG207" s="67">
        <f t="shared" si="76"/>
        <v>684027.07841036492</v>
      </c>
      <c r="AH207" s="67">
        <f t="shared" si="77"/>
        <v>5478804.6713144239</v>
      </c>
      <c r="AI207" s="62">
        <f>LOOKUP($D207,'Design Component Spatial Info'!$C$231:$C$575,'Design Component Spatial Info'!O$231:O$575)</f>
        <v>1401668</v>
      </c>
      <c r="AJ207" s="62">
        <f>LOOKUP($D207,'Design Component Spatial Info'!$C$231:$C$575,'Design Component Spatial Info'!P$231:P$575)</f>
        <v>506450</v>
      </c>
      <c r="AK207">
        <v>1401582.879</v>
      </c>
      <c r="AL207">
        <v>506573.44300000003</v>
      </c>
      <c r="AM207" s="28">
        <v>0.25988700000000003</v>
      </c>
      <c r="AN207" s="97" t="str">
        <f t="shared" si="74"/>
        <v>M</v>
      </c>
    </row>
    <row r="208" spans="1:40" x14ac:dyDescent="0.2">
      <c r="A208" s="60" t="s">
        <v>765</v>
      </c>
      <c r="B208" s="60" t="s">
        <v>592</v>
      </c>
      <c r="C208" s="60" t="s">
        <v>31</v>
      </c>
      <c r="D208" s="70" t="s">
        <v>607</v>
      </c>
      <c r="E208" s="98" t="str">
        <f t="shared" si="75"/>
        <v>054-1</v>
      </c>
      <c r="F208" s="65">
        <v>41736</v>
      </c>
      <c r="G208" s="60" t="s">
        <v>382</v>
      </c>
      <c r="H208" s="58" t="s">
        <v>763</v>
      </c>
      <c r="I208" s="57">
        <v>0.30902777777777779</v>
      </c>
      <c r="J208" s="69">
        <v>2</v>
      </c>
      <c r="K208" s="56" t="s">
        <v>96</v>
      </c>
      <c r="L208" s="69">
        <v>4</v>
      </c>
      <c r="M208" s="69">
        <v>0</v>
      </c>
      <c r="N208" s="69">
        <v>3</v>
      </c>
      <c r="O208" s="70" t="s">
        <v>63</v>
      </c>
      <c r="P208" s="70" t="s">
        <v>383</v>
      </c>
      <c r="Q208" s="69">
        <v>150</v>
      </c>
      <c r="R208" s="69">
        <v>2</v>
      </c>
      <c r="S208" s="70" t="s">
        <v>384</v>
      </c>
      <c r="T208" s="70" t="s">
        <v>42</v>
      </c>
      <c r="U208" s="70" t="s">
        <v>83</v>
      </c>
      <c r="V208" s="69">
        <v>222</v>
      </c>
      <c r="W208" s="69">
        <v>100</v>
      </c>
      <c r="X208" s="62" t="s">
        <v>145</v>
      </c>
      <c r="Y208" s="56" t="s">
        <v>121</v>
      </c>
      <c r="AA208" s="56" t="s">
        <v>1249</v>
      </c>
      <c r="AC208" s="70"/>
      <c r="AD208" s="62">
        <f>LOOKUP($D208,'Design Component Spatial Info'!$C$231:$C$575,'Design Component Spatial Info'!E$231:E$575)</f>
        <v>10</v>
      </c>
      <c r="AE208" s="62">
        <f>LOOKUP($D208,'Design Component Spatial Info'!$C$231:$C$575,'Design Component Spatial Info'!M$231:M$575)</f>
        <v>684106.56629999995</v>
      </c>
      <c r="AF208" s="62">
        <f>LOOKUP($D208,'Design Component Spatial Info'!$C$231:$C$575,'Design Component Spatial Info'!N$231:N$575)</f>
        <v>5478677.4641000004</v>
      </c>
      <c r="AG208" s="67">
        <f t="shared" si="76"/>
        <v>684039.65323936404</v>
      </c>
      <c r="AH208" s="67">
        <f t="shared" si="77"/>
        <v>5478603.1496174531</v>
      </c>
      <c r="AI208" s="62">
        <f>LOOKUP($D208,'Design Component Spatial Info'!$C$231:$C$575,'Design Component Spatial Info'!O$231:O$575)</f>
        <v>1401668</v>
      </c>
      <c r="AJ208" s="62">
        <f>LOOKUP($D208,'Design Component Spatial Info'!$C$231:$C$575,'Design Component Spatial Info'!P$231:P$575)</f>
        <v>506450</v>
      </c>
      <c r="AK208">
        <v>1401604.4129999999</v>
      </c>
      <c r="AL208">
        <v>506372.82699999999</v>
      </c>
      <c r="AM208" s="28">
        <v>0.25988700000000003</v>
      </c>
      <c r="AN208" s="97" t="str">
        <f t="shared" si="74"/>
        <v>M</v>
      </c>
    </row>
    <row r="209" spans="1:40" x14ac:dyDescent="0.2">
      <c r="A209" s="60" t="s">
        <v>765</v>
      </c>
      <c r="B209" s="60" t="s">
        <v>619</v>
      </c>
      <c r="C209" s="60" t="s">
        <v>31</v>
      </c>
      <c r="D209" s="70" t="s">
        <v>620</v>
      </c>
      <c r="E209" s="98" t="str">
        <f t="shared" si="75"/>
        <v>055-1</v>
      </c>
      <c r="F209" s="65">
        <v>41762</v>
      </c>
      <c r="G209" s="60" t="s">
        <v>382</v>
      </c>
      <c r="H209" s="58" t="s">
        <v>763</v>
      </c>
      <c r="I209" s="57">
        <v>0.33402777777777781</v>
      </c>
      <c r="J209" s="69">
        <v>1</v>
      </c>
      <c r="K209" s="56" t="s">
        <v>96</v>
      </c>
      <c r="L209" s="69">
        <v>6</v>
      </c>
      <c r="M209" s="69">
        <v>2</v>
      </c>
      <c r="N209" s="69">
        <v>3</v>
      </c>
      <c r="O209" s="70" t="s">
        <v>63</v>
      </c>
      <c r="P209" s="70" t="s">
        <v>141</v>
      </c>
      <c r="Q209" s="69"/>
      <c r="R209" s="69">
        <v>0</v>
      </c>
      <c r="S209" s="70"/>
      <c r="T209" s="70"/>
      <c r="U209" s="70"/>
      <c r="V209" s="69"/>
      <c r="AC209" s="70"/>
      <c r="AD209" s="62">
        <f>LOOKUP($D209,'Design Component Spatial Info'!$C$231:$C$575,'Design Component Spatial Info'!E$231:E$575)</f>
        <v>10</v>
      </c>
      <c r="AE209" s="62">
        <f>LOOKUP($D209,'Design Component Spatial Info'!$C$231:$C$575,'Design Component Spatial Info'!M$231:M$575)</f>
        <v>663087.94880000001</v>
      </c>
      <c r="AF209" s="62">
        <f>LOOKUP($D209,'Design Component Spatial Info'!$C$231:$C$575,'Design Component Spatial Info'!N$231:N$575)</f>
        <v>5510057.4128999999</v>
      </c>
      <c r="AG209" s="67">
        <f t="shared" si="76"/>
        <v>0</v>
      </c>
      <c r="AH209" s="67">
        <f t="shared" si="77"/>
        <v>0</v>
      </c>
      <c r="AI209" s="62">
        <f>LOOKUP($D209,'Design Component Spatial Info'!$C$231:$C$575,'Design Component Spatial Info'!O$231:O$575)</f>
        <v>1379268</v>
      </c>
      <c r="AJ209" s="62">
        <f>LOOKUP($D209,'Design Component Spatial Info'!$C$231:$C$575,'Design Component Spatial Info'!P$231:P$575)</f>
        <v>536850</v>
      </c>
      <c r="AM209" s="28">
        <v>0.30121300000000001</v>
      </c>
      <c r="AN209" s="97" t="str">
        <f t="shared" si="74"/>
        <v>M</v>
      </c>
    </row>
    <row r="210" spans="1:40" x14ac:dyDescent="0.2">
      <c r="A210" s="60" t="s">
        <v>765</v>
      </c>
      <c r="B210" s="60" t="s">
        <v>619</v>
      </c>
      <c r="C210" s="60" t="s">
        <v>31</v>
      </c>
      <c r="D210" s="70" t="s">
        <v>621</v>
      </c>
      <c r="E210" s="98" t="str">
        <f t="shared" si="75"/>
        <v>055-1</v>
      </c>
      <c r="F210" s="65">
        <v>41762</v>
      </c>
      <c r="G210" s="60" t="s">
        <v>926</v>
      </c>
      <c r="H210" s="58" t="s">
        <v>763</v>
      </c>
      <c r="I210" s="57">
        <v>0.3263888888888889</v>
      </c>
      <c r="J210" s="69">
        <v>1</v>
      </c>
      <c r="K210" s="56" t="s">
        <v>96</v>
      </c>
      <c r="L210" s="69">
        <v>8</v>
      </c>
      <c r="M210" s="69">
        <v>2</v>
      </c>
      <c r="N210" s="69">
        <v>3</v>
      </c>
      <c r="O210" s="70" t="s">
        <v>63</v>
      </c>
      <c r="P210" s="70" t="s">
        <v>141</v>
      </c>
      <c r="Q210" s="69"/>
      <c r="R210" s="69">
        <v>0</v>
      </c>
      <c r="S210" s="70"/>
      <c r="T210" s="70"/>
      <c r="U210" s="70"/>
      <c r="V210" s="69"/>
      <c r="W210" s="69"/>
      <c r="AC210" s="70"/>
      <c r="AD210" s="62">
        <f>LOOKUP($D210,'Design Component Spatial Info'!$C$231:$C$575,'Design Component Spatial Info'!E$231:E$575)</f>
        <v>10</v>
      </c>
      <c r="AE210" s="62">
        <f>LOOKUP($D210,'Design Component Spatial Info'!$C$231:$C$575,'Design Component Spatial Info'!M$231:M$575)</f>
        <v>663123.27049999998</v>
      </c>
      <c r="AF210" s="62">
        <f>LOOKUP($D210,'Design Component Spatial Info'!$C$231:$C$575,'Design Component Spatial Info'!N$231:N$575)</f>
        <v>5510856.8367999997</v>
      </c>
      <c r="AG210" s="67">
        <f t="shared" si="76"/>
        <v>0</v>
      </c>
      <c r="AH210" s="67">
        <f t="shared" si="77"/>
        <v>0</v>
      </c>
      <c r="AI210" s="62">
        <f>LOOKUP($D210,'Design Component Spatial Info'!$C$231:$C$575,'Design Component Spatial Info'!O$231:O$575)</f>
        <v>1379268</v>
      </c>
      <c r="AJ210" s="62">
        <f>LOOKUP($D210,'Design Component Spatial Info'!$C$231:$C$575,'Design Component Spatial Info'!P$231:P$575)</f>
        <v>537650</v>
      </c>
      <c r="AM210" s="28">
        <v>0.32677</v>
      </c>
      <c r="AN210" s="97" t="str">
        <f t="shared" si="74"/>
        <v>M</v>
      </c>
    </row>
    <row r="211" spans="1:40" x14ac:dyDescent="0.2">
      <c r="A211" s="60" t="s">
        <v>765</v>
      </c>
      <c r="B211" s="60" t="s">
        <v>619</v>
      </c>
      <c r="C211" s="60" t="s">
        <v>31</v>
      </c>
      <c r="D211" s="70" t="s">
        <v>622</v>
      </c>
      <c r="E211" s="98" t="str">
        <f t="shared" si="75"/>
        <v>055-1</v>
      </c>
      <c r="F211" s="65">
        <v>41762</v>
      </c>
      <c r="G211" s="60" t="s">
        <v>382</v>
      </c>
      <c r="H211" s="58" t="s">
        <v>763</v>
      </c>
      <c r="I211" s="57">
        <v>0.35000000000000003</v>
      </c>
      <c r="J211" s="69">
        <v>1</v>
      </c>
      <c r="K211" s="56" t="s">
        <v>96</v>
      </c>
      <c r="L211" s="69">
        <v>6</v>
      </c>
      <c r="M211" s="69">
        <v>2</v>
      </c>
      <c r="N211" s="69">
        <v>3</v>
      </c>
      <c r="O211" s="70" t="s">
        <v>63</v>
      </c>
      <c r="P211" s="70" t="s">
        <v>141</v>
      </c>
      <c r="Q211" s="69"/>
      <c r="R211" s="69">
        <v>0</v>
      </c>
      <c r="S211" s="70"/>
      <c r="T211" s="70"/>
      <c r="U211" s="70"/>
      <c r="V211" s="69"/>
      <c r="W211" s="69"/>
      <c r="AC211" s="70"/>
      <c r="AD211" s="62">
        <f>LOOKUP($D211,'Design Component Spatial Info'!$C$231:$C$575,'Design Component Spatial Info'!E$231:E$575)</f>
        <v>10</v>
      </c>
      <c r="AE211" s="62">
        <f>LOOKUP($D211,'Design Component Spatial Info'!$C$231:$C$575,'Design Component Spatial Info'!M$231:M$575)</f>
        <v>663886.84219999996</v>
      </c>
      <c r="AF211" s="62">
        <f>LOOKUP($D211,'Design Component Spatial Info'!$C$231:$C$575,'Design Component Spatial Info'!N$231:N$575)</f>
        <v>5510022.0307</v>
      </c>
      <c r="AG211" s="67">
        <f t="shared" si="76"/>
        <v>0</v>
      </c>
      <c r="AH211" s="67">
        <f t="shared" si="77"/>
        <v>0</v>
      </c>
      <c r="AI211" s="62">
        <f>LOOKUP($D211,'Design Component Spatial Info'!$C$231:$C$575,'Design Component Spatial Info'!O$231:O$575)</f>
        <v>1380068</v>
      </c>
      <c r="AJ211" s="62">
        <f>LOOKUP($D211,'Design Component Spatial Info'!$C$231:$C$575,'Design Component Spatial Info'!P$231:P$575)</f>
        <v>536850</v>
      </c>
      <c r="AM211" s="28">
        <v>0.32287700000000003</v>
      </c>
      <c r="AN211" s="97" t="str">
        <f t="shared" si="74"/>
        <v>M</v>
      </c>
    </row>
    <row r="212" spans="1:40" x14ac:dyDescent="0.2">
      <c r="A212" s="60" t="s">
        <v>765</v>
      </c>
      <c r="B212" s="60" t="s">
        <v>619</v>
      </c>
      <c r="C212" s="60" t="s">
        <v>31</v>
      </c>
      <c r="D212" s="70" t="s">
        <v>623</v>
      </c>
      <c r="E212" s="98" t="str">
        <f t="shared" si="75"/>
        <v>055-1</v>
      </c>
      <c r="F212" s="65">
        <v>41762</v>
      </c>
      <c r="G212" s="60" t="s">
        <v>926</v>
      </c>
      <c r="H212" s="58" t="s">
        <v>763</v>
      </c>
      <c r="I212" s="57">
        <v>0.3430555555555555</v>
      </c>
      <c r="J212" s="69">
        <v>1</v>
      </c>
      <c r="K212" s="56" t="s">
        <v>96</v>
      </c>
      <c r="L212" s="69">
        <v>8</v>
      </c>
      <c r="M212" s="69">
        <v>2</v>
      </c>
      <c r="N212" s="69">
        <v>3</v>
      </c>
      <c r="O212" s="70" t="s">
        <v>63</v>
      </c>
      <c r="P212" s="70" t="s">
        <v>383</v>
      </c>
      <c r="Q212" s="69">
        <v>30</v>
      </c>
      <c r="R212" s="69">
        <v>1</v>
      </c>
      <c r="S212" s="69" t="s">
        <v>135</v>
      </c>
      <c r="T212" s="70" t="s">
        <v>39</v>
      </c>
      <c r="U212" s="70" t="s">
        <v>87</v>
      </c>
      <c r="V212" s="69">
        <v>242</v>
      </c>
      <c r="W212" s="69">
        <v>200</v>
      </c>
      <c r="X212" s="62" t="s">
        <v>145</v>
      </c>
      <c r="Y212" s="56" t="s">
        <v>121</v>
      </c>
      <c r="AA212" s="56" t="s">
        <v>1250</v>
      </c>
      <c r="AC212" s="70"/>
      <c r="AD212" s="62">
        <f>LOOKUP($D212,'Design Component Spatial Info'!$C$231:$C$575,'Design Component Spatial Info'!E$231:E$575)</f>
        <v>10</v>
      </c>
      <c r="AE212" s="62">
        <f>LOOKUP($D212,'Design Component Spatial Info'!$C$231:$C$575,'Design Component Spatial Info'!M$231:M$575)</f>
        <v>663922.17110000004</v>
      </c>
      <c r="AF212" s="62">
        <f>LOOKUP($D212,'Design Component Spatial Info'!$C$231:$C$575,'Design Component Spatial Info'!N$231:N$575)</f>
        <v>5510821.4573999997</v>
      </c>
      <c r="AG212" s="67">
        <f t="shared" si="76"/>
        <v>663745.5815814283</v>
      </c>
      <c r="AH212" s="67">
        <f t="shared" si="77"/>
        <v>5510727.5630874429</v>
      </c>
      <c r="AI212" s="62">
        <f>LOOKUP($D212,'Design Component Spatial Info'!$C$231:$C$575,'Design Component Spatial Info'!O$231:O$575)</f>
        <v>1380068</v>
      </c>
      <c r="AJ212" s="62">
        <f>LOOKUP($D212,'Design Component Spatial Info'!$C$231:$C$575,'Design Component Spatial Info'!P$231:P$575)</f>
        <v>537650</v>
      </c>
      <c r="AK212">
        <v>1379895.66</v>
      </c>
      <c r="AL212">
        <v>537548.41099999996</v>
      </c>
      <c r="AM212" s="28">
        <v>0.29441500000000004</v>
      </c>
      <c r="AN212" s="97" t="str">
        <f t="shared" si="74"/>
        <v>M</v>
      </c>
    </row>
    <row r="213" spans="1:40" x14ac:dyDescent="0.2">
      <c r="A213" s="60" t="s">
        <v>765</v>
      </c>
      <c r="B213" s="60" t="s">
        <v>619</v>
      </c>
      <c r="C213" s="60" t="s">
        <v>31</v>
      </c>
      <c r="D213" s="70" t="s">
        <v>624</v>
      </c>
      <c r="E213" s="98" t="str">
        <f t="shared" si="75"/>
        <v>056-1</v>
      </c>
      <c r="F213" s="65">
        <v>41762</v>
      </c>
      <c r="G213" s="60" t="s">
        <v>382</v>
      </c>
      <c r="H213" s="58" t="s">
        <v>763</v>
      </c>
      <c r="I213" s="57">
        <v>0.4069444444444445</v>
      </c>
      <c r="J213" s="69">
        <v>1</v>
      </c>
      <c r="K213" s="56" t="s">
        <v>96</v>
      </c>
      <c r="L213" s="69">
        <v>8</v>
      </c>
      <c r="M213" s="69">
        <v>3</v>
      </c>
      <c r="N213" s="69">
        <v>3</v>
      </c>
      <c r="O213" s="70" t="s">
        <v>63</v>
      </c>
      <c r="P213" s="70" t="s">
        <v>141</v>
      </c>
      <c r="Q213" s="69"/>
      <c r="R213" s="69">
        <v>0</v>
      </c>
      <c r="S213" s="70"/>
      <c r="T213" s="70"/>
      <c r="U213" s="70"/>
      <c r="V213" s="69"/>
      <c r="W213" s="69"/>
      <c r="AC213" s="70"/>
      <c r="AD213" s="62">
        <f>LOOKUP($D213,'Design Component Spatial Info'!$C$231:$C$575,'Design Component Spatial Info'!E$231:E$575)</f>
        <v>10</v>
      </c>
      <c r="AE213" s="62">
        <f>LOOKUP($D213,'Design Component Spatial Info'!$C$231:$C$575,'Design Component Spatial Info'!M$231:M$575)</f>
        <v>664028.15009999997</v>
      </c>
      <c r="AF213" s="62">
        <f>LOOKUP($D213,'Design Component Spatial Info'!$C$231:$C$575,'Design Component Spatial Info'!N$231:N$575)</f>
        <v>5513219.6964999996</v>
      </c>
      <c r="AG213" s="67">
        <f t="shared" si="76"/>
        <v>0</v>
      </c>
      <c r="AH213" s="67">
        <f t="shared" si="77"/>
        <v>0</v>
      </c>
      <c r="AI213" s="62">
        <f>LOOKUP($D213,'Design Component Spatial Info'!$C$231:$C$575,'Design Component Spatial Info'!O$231:O$575)</f>
        <v>1380068</v>
      </c>
      <c r="AJ213" s="62">
        <f>LOOKUP($D213,'Design Component Spatial Info'!$C$231:$C$575,'Design Component Spatial Info'!P$231:P$575)</f>
        <v>540050</v>
      </c>
      <c r="AM213" s="28">
        <v>7.9224000000000003E-2</v>
      </c>
      <c r="AN213" s="97" t="str">
        <f t="shared" si="74"/>
        <v>L</v>
      </c>
    </row>
    <row r="214" spans="1:40" x14ac:dyDescent="0.2">
      <c r="A214" s="60" t="s">
        <v>765</v>
      </c>
      <c r="B214" s="60" t="s">
        <v>619</v>
      </c>
      <c r="C214" s="60" t="s">
        <v>31</v>
      </c>
      <c r="D214" s="70" t="s">
        <v>625</v>
      </c>
      <c r="E214" s="98" t="str">
        <f t="shared" si="75"/>
        <v>056-1</v>
      </c>
      <c r="F214" s="65">
        <v>41762</v>
      </c>
      <c r="G214" s="60" t="s">
        <v>382</v>
      </c>
      <c r="H214" s="58" t="s">
        <v>763</v>
      </c>
      <c r="I214" s="57">
        <v>0.39097222222222222</v>
      </c>
      <c r="J214" s="69">
        <v>1</v>
      </c>
      <c r="K214" s="56" t="s">
        <v>96</v>
      </c>
      <c r="L214" s="69">
        <v>8</v>
      </c>
      <c r="M214" s="69">
        <v>3</v>
      </c>
      <c r="N214" s="69">
        <v>3</v>
      </c>
      <c r="O214" s="70" t="s">
        <v>63</v>
      </c>
      <c r="P214" s="70" t="s">
        <v>141</v>
      </c>
      <c r="Q214" s="69"/>
      <c r="R214" s="69">
        <v>0</v>
      </c>
      <c r="S214" s="70"/>
      <c r="T214" s="70"/>
      <c r="U214" s="70"/>
      <c r="V214" s="69"/>
      <c r="W214" s="69"/>
      <c r="AC214" s="70"/>
      <c r="AD214" s="62">
        <f>LOOKUP($D214,'Design Component Spatial Info'!$C$231:$C$575,'Design Component Spatial Info'!E$231:E$575)</f>
        <v>10</v>
      </c>
      <c r="AE214" s="62">
        <f>LOOKUP($D214,'Design Component Spatial Info'!$C$231:$C$575,'Design Component Spatial Info'!M$231:M$575)</f>
        <v>664063.47380000004</v>
      </c>
      <c r="AF214" s="62">
        <f>LOOKUP($D214,'Design Component Spatial Info'!$C$231:$C$575,'Design Component Spatial Info'!N$231:N$575)</f>
        <v>5514019.0959000001</v>
      </c>
      <c r="AG214" s="67">
        <f t="shared" si="76"/>
        <v>0</v>
      </c>
      <c r="AH214" s="67">
        <f t="shared" si="77"/>
        <v>0</v>
      </c>
      <c r="AI214" s="62">
        <f>LOOKUP($D214,'Design Component Spatial Info'!$C$231:$C$575,'Design Component Spatial Info'!O$231:O$575)</f>
        <v>1380068</v>
      </c>
      <c r="AJ214" s="62">
        <f>LOOKUP($D214,'Design Component Spatial Info'!$C$231:$C$575,'Design Component Spatial Info'!P$231:P$575)</f>
        <v>540850</v>
      </c>
      <c r="AM214" s="28">
        <v>0.19046500000000002</v>
      </c>
      <c r="AN214" s="97" t="str">
        <f t="shared" si="74"/>
        <v>M</v>
      </c>
    </row>
    <row r="215" spans="1:40" x14ac:dyDescent="0.2">
      <c r="A215" s="60" t="s">
        <v>765</v>
      </c>
      <c r="B215" s="60" t="s">
        <v>619</v>
      </c>
      <c r="C215" s="60" t="s">
        <v>31</v>
      </c>
      <c r="D215" s="70" t="s">
        <v>626</v>
      </c>
      <c r="E215" s="98" t="str">
        <f t="shared" si="75"/>
        <v>056-1</v>
      </c>
      <c r="F215" s="65">
        <v>41762</v>
      </c>
      <c r="G215" s="60" t="s">
        <v>382</v>
      </c>
      <c r="H215" s="58" t="s">
        <v>763</v>
      </c>
      <c r="I215" s="57">
        <v>0.45694444444444443</v>
      </c>
      <c r="J215" s="69">
        <v>1</v>
      </c>
      <c r="K215" s="56" t="s">
        <v>96</v>
      </c>
      <c r="L215" s="69">
        <v>8</v>
      </c>
      <c r="M215" s="69">
        <v>3</v>
      </c>
      <c r="N215" s="69">
        <v>2</v>
      </c>
      <c r="O215" s="70" t="s">
        <v>63</v>
      </c>
      <c r="P215" s="70" t="s">
        <v>141</v>
      </c>
      <c r="Q215" s="69"/>
      <c r="R215" s="69">
        <v>0</v>
      </c>
      <c r="S215" s="70"/>
      <c r="T215" s="70"/>
      <c r="U215" s="70"/>
      <c r="V215" s="69"/>
      <c r="W215" s="69"/>
      <c r="AC215" s="70"/>
      <c r="AD215" s="62">
        <f>LOOKUP($D215,'Design Component Spatial Info'!$C$231:$C$575,'Design Component Spatial Info'!E$231:E$575)</f>
        <v>10</v>
      </c>
      <c r="AE215" s="62">
        <f>LOOKUP($D215,'Design Component Spatial Info'!$C$231:$C$575,'Design Component Spatial Info'!M$231:M$575)</f>
        <v>664827.07420000003</v>
      </c>
      <c r="AF215" s="62">
        <f>LOOKUP($D215,'Design Component Spatial Info'!$C$231:$C$575,'Design Component Spatial Info'!N$231:N$575)</f>
        <v>5513184.3179000001</v>
      </c>
      <c r="AG215" s="67">
        <f t="shared" si="76"/>
        <v>0</v>
      </c>
      <c r="AH215" s="67">
        <f t="shared" si="77"/>
        <v>0</v>
      </c>
      <c r="AI215" s="62">
        <f>LOOKUP($D215,'Design Component Spatial Info'!$C$231:$C$575,'Design Component Spatial Info'!O$231:O$575)</f>
        <v>1380868</v>
      </c>
      <c r="AJ215" s="62">
        <f>LOOKUP($D215,'Design Component Spatial Info'!$C$231:$C$575,'Design Component Spatial Info'!P$231:P$575)</f>
        <v>540050</v>
      </c>
      <c r="AM215" s="28">
        <v>5.9450000000000003E-2</v>
      </c>
      <c r="AN215" s="97" t="str">
        <f t="shared" si="74"/>
        <v>L</v>
      </c>
    </row>
    <row r="216" spans="1:40" x14ac:dyDescent="0.2">
      <c r="A216" s="60" t="s">
        <v>765</v>
      </c>
      <c r="B216" s="60" t="s">
        <v>619</v>
      </c>
      <c r="C216" s="60" t="s">
        <v>31</v>
      </c>
      <c r="D216" s="70" t="s">
        <v>627</v>
      </c>
      <c r="E216" s="98" t="str">
        <f t="shared" si="75"/>
        <v>056-1</v>
      </c>
      <c r="F216" s="65">
        <v>41762</v>
      </c>
      <c r="G216" s="60" t="s">
        <v>382</v>
      </c>
      <c r="H216" s="58" t="s">
        <v>763</v>
      </c>
      <c r="I216" s="57">
        <v>0.42638888888888887</v>
      </c>
      <c r="J216" s="69">
        <v>1</v>
      </c>
      <c r="K216" s="56" t="s">
        <v>96</v>
      </c>
      <c r="L216" s="69">
        <v>8</v>
      </c>
      <c r="M216" s="89">
        <v>3</v>
      </c>
      <c r="N216" s="69">
        <v>3</v>
      </c>
      <c r="O216" s="70" t="s">
        <v>63</v>
      </c>
      <c r="P216" s="70" t="s">
        <v>141</v>
      </c>
      <c r="Q216" s="69"/>
      <c r="R216" s="69">
        <v>0</v>
      </c>
      <c r="S216" s="70"/>
      <c r="T216" s="70"/>
      <c r="U216" s="70"/>
      <c r="V216" s="69"/>
      <c r="W216" s="69"/>
      <c r="AC216" s="70"/>
      <c r="AD216" s="62">
        <f>LOOKUP($D216,'Design Component Spatial Info'!$C$231:$C$575,'Design Component Spatial Info'!E$231:E$575)</f>
        <v>10</v>
      </c>
      <c r="AE216" s="62">
        <f>LOOKUP($D216,'Design Component Spatial Info'!$C$231:$C$575,'Design Component Spatial Info'!M$231:M$575)</f>
        <v>664862.40509999997</v>
      </c>
      <c r="AF216" s="62">
        <f>LOOKUP($D216,'Design Component Spatial Info'!$C$231:$C$575,'Design Component Spatial Info'!N$231:N$575)</f>
        <v>5513983.7199999997</v>
      </c>
      <c r="AG216" s="67">
        <f t="shared" si="76"/>
        <v>0</v>
      </c>
      <c r="AH216" s="67">
        <f t="shared" si="77"/>
        <v>0</v>
      </c>
      <c r="AI216" s="62">
        <f>LOOKUP($D216,'Design Component Spatial Info'!$C$231:$C$575,'Design Component Spatial Info'!O$231:O$575)</f>
        <v>1380868</v>
      </c>
      <c r="AJ216" s="62">
        <f>LOOKUP($D216,'Design Component Spatial Info'!$C$231:$C$575,'Design Component Spatial Info'!P$231:P$575)</f>
        <v>540850</v>
      </c>
      <c r="AM216" s="28">
        <v>0.13575499999999999</v>
      </c>
      <c r="AN216" s="97" t="str">
        <f t="shared" si="74"/>
        <v>L</v>
      </c>
    </row>
    <row r="217" spans="1:40" x14ac:dyDescent="0.2">
      <c r="A217" s="60" t="s">
        <v>765</v>
      </c>
      <c r="B217" s="60" t="s">
        <v>619</v>
      </c>
      <c r="C217" s="60" t="s">
        <v>31</v>
      </c>
      <c r="D217" s="70" t="s">
        <v>628</v>
      </c>
      <c r="E217" s="98" t="str">
        <f t="shared" si="75"/>
        <v>057-1</v>
      </c>
      <c r="F217" s="65">
        <v>41756</v>
      </c>
      <c r="G217" s="60" t="s">
        <v>926</v>
      </c>
      <c r="H217" s="58" t="s">
        <v>763</v>
      </c>
      <c r="I217" s="66">
        <v>0.41875000000000001</v>
      </c>
      <c r="J217" s="67">
        <v>1</v>
      </c>
      <c r="K217" s="60" t="s">
        <v>96</v>
      </c>
      <c r="L217" s="62">
        <v>3</v>
      </c>
      <c r="M217" s="62">
        <v>1</v>
      </c>
      <c r="N217" s="67">
        <v>3</v>
      </c>
      <c r="O217" s="60" t="s">
        <v>63</v>
      </c>
      <c r="P217" s="58" t="s">
        <v>141</v>
      </c>
      <c r="R217" s="62">
        <v>0</v>
      </c>
      <c r="V217" s="62"/>
      <c r="W217" s="62"/>
      <c r="AD217" s="62">
        <f>LOOKUP($D217,'Design Component Spatial Info'!$C$231:$C$575,'Design Component Spatial Info'!E$231:E$575)</f>
        <v>10</v>
      </c>
      <c r="AE217" s="62">
        <f>LOOKUP($D217,'Design Component Spatial Info'!$C$231:$C$575,'Design Component Spatial Info'!M$231:M$575)</f>
        <v>670419.59210000001</v>
      </c>
      <c r="AF217" s="62">
        <f>LOOKUP($D217,'Design Component Spatial Info'!$C$231:$C$575,'Design Component Spatial Info'!N$231:N$575)</f>
        <v>5512936.4582000002</v>
      </c>
      <c r="AG217" s="67">
        <f t="shared" si="76"/>
        <v>0</v>
      </c>
      <c r="AH217" s="67">
        <f t="shared" si="77"/>
        <v>0</v>
      </c>
      <c r="AI217" s="62">
        <f>LOOKUP($D217,'Design Component Spatial Info'!$C$231:$C$575,'Design Component Spatial Info'!O$231:O$575)</f>
        <v>1386468</v>
      </c>
      <c r="AJ217" s="62">
        <f>LOOKUP($D217,'Design Component Spatial Info'!$C$231:$C$575,'Design Component Spatial Info'!P$231:P$575)</f>
        <v>540050</v>
      </c>
      <c r="AM217" s="28">
        <v>0.03</v>
      </c>
      <c r="AN217" s="97" t="str">
        <f t="shared" si="74"/>
        <v>VL</v>
      </c>
    </row>
    <row r="218" spans="1:40" x14ac:dyDescent="0.2">
      <c r="A218" s="60" t="s">
        <v>765</v>
      </c>
      <c r="B218" s="60" t="s">
        <v>619</v>
      </c>
      <c r="C218" s="60" t="s">
        <v>31</v>
      </c>
      <c r="D218" s="70" t="s">
        <v>629</v>
      </c>
      <c r="E218" s="98" t="str">
        <f t="shared" si="75"/>
        <v>057-1</v>
      </c>
      <c r="F218" s="65">
        <v>41756</v>
      </c>
      <c r="G218" s="60" t="s">
        <v>382</v>
      </c>
      <c r="H218" s="58" t="s">
        <v>763</v>
      </c>
      <c r="I218" s="66">
        <v>0.4145833333333333</v>
      </c>
      <c r="J218" s="67">
        <v>1</v>
      </c>
      <c r="K218" s="60" t="s">
        <v>95</v>
      </c>
      <c r="L218" s="62">
        <v>4</v>
      </c>
      <c r="M218" s="62">
        <v>2</v>
      </c>
      <c r="N218" s="67">
        <v>2</v>
      </c>
      <c r="O218" s="60" t="s">
        <v>63</v>
      </c>
      <c r="P218" s="58" t="s">
        <v>141</v>
      </c>
      <c r="R218" s="62">
        <v>0</v>
      </c>
      <c r="V218" s="62"/>
      <c r="W218" s="62"/>
      <c r="AD218" s="62">
        <f>LOOKUP($D218,'Design Component Spatial Info'!$C$231:$C$575,'Design Component Spatial Info'!E$231:E$575)</f>
        <v>10</v>
      </c>
      <c r="AE218" s="62">
        <f>LOOKUP($D218,'Design Component Spatial Info'!$C$231:$C$575,'Design Component Spatial Info'!M$231:M$575)</f>
        <v>670454.97360000003</v>
      </c>
      <c r="AF218" s="62">
        <f>LOOKUP($D218,'Design Component Spatial Info'!$C$231:$C$575,'Design Component Spatial Info'!N$231:N$575)</f>
        <v>5513735.8800999997</v>
      </c>
      <c r="AG218" s="67">
        <f t="shared" si="76"/>
        <v>0</v>
      </c>
      <c r="AH218" s="67">
        <f t="shared" si="77"/>
        <v>0</v>
      </c>
      <c r="AI218" s="62">
        <f>LOOKUP($D218,'Design Component Spatial Info'!$C$231:$C$575,'Design Component Spatial Info'!O$231:O$575)</f>
        <v>1386468</v>
      </c>
      <c r="AJ218" s="62">
        <f>LOOKUP($D218,'Design Component Spatial Info'!$C$231:$C$575,'Design Component Spatial Info'!P$231:P$575)</f>
        <v>540850</v>
      </c>
      <c r="AM218" s="28">
        <v>0.17630500000000002</v>
      </c>
      <c r="AN218" s="97" t="str">
        <f t="shared" si="74"/>
        <v>M</v>
      </c>
    </row>
    <row r="219" spans="1:40" x14ac:dyDescent="0.2">
      <c r="A219" s="60" t="s">
        <v>765</v>
      </c>
      <c r="B219" s="60" t="s">
        <v>619</v>
      </c>
      <c r="C219" s="60" t="s">
        <v>31</v>
      </c>
      <c r="D219" s="70" t="s">
        <v>630</v>
      </c>
      <c r="E219" s="98" t="str">
        <f t="shared" si="75"/>
        <v>057-1</v>
      </c>
      <c r="F219" s="65">
        <v>41756</v>
      </c>
      <c r="G219" s="60" t="s">
        <v>382</v>
      </c>
      <c r="H219" s="58" t="s">
        <v>763</v>
      </c>
      <c r="I219" s="66">
        <v>0.42569444444444443</v>
      </c>
      <c r="J219" s="67">
        <v>1</v>
      </c>
      <c r="K219" s="60" t="s">
        <v>96</v>
      </c>
      <c r="L219" s="62">
        <v>4</v>
      </c>
      <c r="M219" s="62">
        <v>3</v>
      </c>
      <c r="N219" s="67">
        <v>2</v>
      </c>
      <c r="O219" s="60" t="s">
        <v>63</v>
      </c>
      <c r="P219" s="58" t="s">
        <v>141</v>
      </c>
      <c r="R219" s="62">
        <v>0</v>
      </c>
      <c r="V219" s="62"/>
      <c r="W219" s="62"/>
      <c r="AD219" s="62">
        <f>LOOKUP($D219,'Design Component Spatial Info'!$C$231:$C$575,'Design Component Spatial Info'!E$231:E$575)</f>
        <v>10</v>
      </c>
      <c r="AE219" s="62">
        <f>LOOKUP($D219,'Design Component Spatial Info'!$C$231:$C$575,'Design Component Spatial Info'!M$231:M$575)</f>
        <v>671325</v>
      </c>
      <c r="AF219" s="62">
        <f>LOOKUP($D219,'Design Component Spatial Info'!$C$231:$C$575,'Design Component Spatial Info'!N$231:N$575)</f>
        <v>5512927</v>
      </c>
      <c r="AG219" s="67">
        <f t="shared" si="76"/>
        <v>0</v>
      </c>
      <c r="AH219" s="67">
        <f t="shared" si="77"/>
        <v>0</v>
      </c>
      <c r="AI219" s="62">
        <f>LOOKUP($D219,'Design Component Spatial Info'!$C$231:$C$575,'Design Component Spatial Info'!O$231:O$575)</f>
        <v>1387373.2520000001</v>
      </c>
      <c r="AJ219" s="62">
        <f>LOOKUP($D219,'Design Component Spatial Info'!$C$231:$C$575,'Design Component Spatial Info'!P$231:P$575)</f>
        <v>540080.66599999997</v>
      </c>
      <c r="AM219" s="28">
        <v>0.207786</v>
      </c>
      <c r="AN219" s="97" t="str">
        <f t="shared" si="74"/>
        <v>M</v>
      </c>
    </row>
    <row r="220" spans="1:40" x14ac:dyDescent="0.2">
      <c r="A220" s="60" t="s">
        <v>765</v>
      </c>
      <c r="B220" s="60" t="s">
        <v>619</v>
      </c>
      <c r="C220" s="60" t="s">
        <v>31</v>
      </c>
      <c r="D220" s="70" t="s">
        <v>631</v>
      </c>
      <c r="E220" s="98" t="str">
        <f t="shared" si="75"/>
        <v>057-1</v>
      </c>
      <c r="F220" s="65">
        <v>41756</v>
      </c>
      <c r="G220" s="60" t="s">
        <v>382</v>
      </c>
      <c r="H220" s="58" t="s">
        <v>763</v>
      </c>
      <c r="I220" s="66">
        <v>0.40763888888888888</v>
      </c>
      <c r="J220" s="67">
        <v>1</v>
      </c>
      <c r="K220" s="60" t="s">
        <v>95</v>
      </c>
      <c r="L220" s="62">
        <v>4</v>
      </c>
      <c r="M220" s="62">
        <v>1</v>
      </c>
      <c r="N220" s="67">
        <v>2</v>
      </c>
      <c r="O220" s="60" t="s">
        <v>63</v>
      </c>
      <c r="P220" s="58" t="s">
        <v>141</v>
      </c>
      <c r="R220" s="62">
        <v>0</v>
      </c>
      <c r="V220" s="62"/>
      <c r="W220" s="62"/>
      <c r="AD220" s="62">
        <f>LOOKUP($D220,'Design Component Spatial Info'!$C$231:$C$575,'Design Component Spatial Info'!E$231:E$575)</f>
        <v>10</v>
      </c>
      <c r="AE220" s="62">
        <f>LOOKUP($D220,'Design Component Spatial Info'!$C$231:$C$575,'Design Component Spatial Info'!M$231:M$575)</f>
        <v>671253.9192</v>
      </c>
      <c r="AF220" s="62">
        <f>LOOKUP($D220,'Design Component Spatial Info'!$C$231:$C$575,'Design Component Spatial Info'!N$231:N$575)</f>
        <v>5513700.4445000002</v>
      </c>
      <c r="AG220" s="67">
        <f t="shared" si="76"/>
        <v>0</v>
      </c>
      <c r="AH220" s="67">
        <f t="shared" si="77"/>
        <v>0</v>
      </c>
      <c r="AI220" s="62">
        <f>LOOKUP($D220,'Design Component Spatial Info'!$C$231:$C$575,'Design Component Spatial Info'!O$231:O$575)</f>
        <v>1387268</v>
      </c>
      <c r="AJ220" s="62">
        <f>LOOKUP($D220,'Design Component Spatial Info'!$C$231:$C$575,'Design Component Spatial Info'!P$231:P$575)</f>
        <v>540850</v>
      </c>
      <c r="AM220" s="28">
        <v>0.12468299999999999</v>
      </c>
      <c r="AN220" s="97" t="str">
        <f t="shared" si="74"/>
        <v>L</v>
      </c>
    </row>
    <row r="221" spans="1:40" x14ac:dyDescent="0.2">
      <c r="A221" s="60" t="s">
        <v>765</v>
      </c>
      <c r="B221" s="60" t="s">
        <v>619</v>
      </c>
      <c r="C221" s="60" t="s">
        <v>31</v>
      </c>
      <c r="D221" s="70" t="s">
        <v>632</v>
      </c>
      <c r="E221" s="98" t="str">
        <f t="shared" si="75"/>
        <v>058-1</v>
      </c>
      <c r="F221" s="65">
        <v>41762</v>
      </c>
      <c r="G221" s="60" t="s">
        <v>926</v>
      </c>
      <c r="H221" s="58" t="s">
        <v>763</v>
      </c>
      <c r="I221" s="66">
        <v>0.39583333333333331</v>
      </c>
      <c r="J221" s="67">
        <v>1</v>
      </c>
      <c r="K221" s="60" t="s">
        <v>96</v>
      </c>
      <c r="L221" s="62">
        <v>8</v>
      </c>
      <c r="M221" s="62">
        <v>3</v>
      </c>
      <c r="N221" s="67">
        <v>4</v>
      </c>
      <c r="O221" s="60" t="s">
        <v>63</v>
      </c>
      <c r="P221" s="58" t="s">
        <v>141</v>
      </c>
      <c r="R221" s="62">
        <v>0</v>
      </c>
      <c r="V221" s="62"/>
      <c r="W221" s="62"/>
      <c r="AD221" s="62">
        <f>LOOKUP($D221,'Design Component Spatial Info'!$C$231:$C$575,'Design Component Spatial Info'!E$231:E$575)</f>
        <v>10</v>
      </c>
      <c r="AE221" s="62">
        <f>LOOKUP($D221,'Design Component Spatial Info'!$C$231:$C$575,'Design Component Spatial Info'!M$231:M$575)</f>
        <v>664098.79619999998</v>
      </c>
      <c r="AF221" s="62">
        <f>LOOKUP($D221,'Design Component Spatial Info'!$C$231:$C$575,'Design Component Spatial Info'!N$231:N$575)</f>
        <v>5514818.4884000001</v>
      </c>
      <c r="AG221" s="67">
        <f t="shared" si="76"/>
        <v>0</v>
      </c>
      <c r="AH221" s="67">
        <f t="shared" si="77"/>
        <v>0</v>
      </c>
      <c r="AI221" s="62">
        <f>LOOKUP($D221,'Design Component Spatial Info'!$C$231:$C$575,'Design Component Spatial Info'!O$231:O$575)</f>
        <v>1380068</v>
      </c>
      <c r="AJ221" s="62">
        <f>LOOKUP($D221,'Design Component Spatial Info'!$C$231:$C$575,'Design Component Spatial Info'!P$231:P$575)</f>
        <v>541650</v>
      </c>
      <c r="AM221" s="28">
        <v>9.3455999999999997E-2</v>
      </c>
      <c r="AN221" s="97" t="str">
        <f t="shared" si="74"/>
        <v>L</v>
      </c>
    </row>
    <row r="222" spans="1:40" x14ac:dyDescent="0.2">
      <c r="A222" s="60" t="s">
        <v>765</v>
      </c>
      <c r="B222" s="60" t="s">
        <v>619</v>
      </c>
      <c r="C222" s="60" t="s">
        <v>31</v>
      </c>
      <c r="D222" s="70" t="s">
        <v>633</v>
      </c>
      <c r="E222" s="98" t="str">
        <f t="shared" si="75"/>
        <v>058-1</v>
      </c>
      <c r="F222" s="65">
        <v>41762</v>
      </c>
      <c r="G222" s="60" t="s">
        <v>926</v>
      </c>
      <c r="H222" s="58" t="s">
        <v>763</v>
      </c>
      <c r="I222" s="66">
        <v>0.41805555555555557</v>
      </c>
      <c r="J222" s="67">
        <v>1</v>
      </c>
      <c r="K222" s="60" t="s">
        <v>96</v>
      </c>
      <c r="L222" s="62">
        <v>8</v>
      </c>
      <c r="M222" s="62">
        <v>3</v>
      </c>
      <c r="N222" s="67">
        <v>4</v>
      </c>
      <c r="O222" s="60" t="s">
        <v>63</v>
      </c>
      <c r="P222" s="58" t="s">
        <v>141</v>
      </c>
      <c r="R222" s="62">
        <v>0</v>
      </c>
      <c r="V222" s="62"/>
      <c r="W222" s="62"/>
      <c r="AD222" s="62">
        <f>LOOKUP($D222,'Design Component Spatial Info'!$C$231:$C$575,'Design Component Spatial Info'!E$231:E$575)</f>
        <v>10</v>
      </c>
      <c r="AE222" s="62">
        <f>LOOKUP($D222,'Design Component Spatial Info'!$C$231:$C$575,'Design Component Spatial Info'!M$231:M$575)</f>
        <v>664134.11730000004</v>
      </c>
      <c r="AF222" s="62">
        <f>LOOKUP($D222,'Design Component Spatial Info'!$C$231:$C$575,'Design Component Spatial Info'!N$231:N$575)</f>
        <v>5515617.8742000004</v>
      </c>
      <c r="AG222" s="67">
        <f t="shared" si="76"/>
        <v>0</v>
      </c>
      <c r="AH222" s="67">
        <f t="shared" si="77"/>
        <v>0</v>
      </c>
      <c r="AI222" s="62">
        <f>LOOKUP($D222,'Design Component Spatial Info'!$C$231:$C$575,'Design Component Spatial Info'!O$231:O$575)</f>
        <v>1380068</v>
      </c>
      <c r="AJ222" s="62">
        <f>LOOKUP($D222,'Design Component Spatial Info'!$C$231:$C$575,'Design Component Spatial Info'!P$231:P$575)</f>
        <v>542450</v>
      </c>
      <c r="AM222" s="28">
        <v>6.9817000000000004E-2</v>
      </c>
      <c r="AN222" s="97" t="str">
        <f t="shared" si="74"/>
        <v>L</v>
      </c>
    </row>
    <row r="223" spans="1:40" x14ac:dyDescent="0.2">
      <c r="A223" s="60" t="s">
        <v>765</v>
      </c>
      <c r="B223" s="60" t="s">
        <v>619</v>
      </c>
      <c r="C223" s="60" t="s">
        <v>31</v>
      </c>
      <c r="D223" s="70" t="s">
        <v>634</v>
      </c>
      <c r="E223" s="98" t="str">
        <f t="shared" si="75"/>
        <v>058-1</v>
      </c>
      <c r="F223" s="65">
        <v>41762</v>
      </c>
      <c r="G223" s="60" t="s">
        <v>926</v>
      </c>
      <c r="H223" s="58" t="s">
        <v>763</v>
      </c>
      <c r="I223" s="66">
        <v>0.46388888888888885</v>
      </c>
      <c r="J223" s="67">
        <v>1</v>
      </c>
      <c r="K223" s="60" t="s">
        <v>95</v>
      </c>
      <c r="L223" s="62">
        <v>10</v>
      </c>
      <c r="M223" s="62">
        <v>3</v>
      </c>
      <c r="N223" s="67">
        <v>3</v>
      </c>
      <c r="O223" s="60" t="s">
        <v>63</v>
      </c>
      <c r="P223" s="58" t="s">
        <v>141</v>
      </c>
      <c r="R223" s="62">
        <v>0</v>
      </c>
      <c r="V223" s="62"/>
      <c r="W223" s="62"/>
      <c r="AD223" s="62">
        <f>LOOKUP($D223,'Design Component Spatial Info'!$C$231:$C$575,'Design Component Spatial Info'!E$231:E$575)</f>
        <v>10</v>
      </c>
      <c r="AE223" s="62">
        <f>LOOKUP($D223,'Design Component Spatial Info'!$C$231:$C$575,'Design Component Spatial Info'!M$231:M$575)</f>
        <v>664897.73470000003</v>
      </c>
      <c r="AF223" s="62">
        <f>LOOKUP($D223,'Design Component Spatial Info'!$C$231:$C$575,'Design Component Spatial Info'!N$231:N$575)</f>
        <v>5514783.1153999995</v>
      </c>
      <c r="AG223" s="67">
        <f t="shared" si="76"/>
        <v>0</v>
      </c>
      <c r="AH223" s="67">
        <f t="shared" si="77"/>
        <v>0</v>
      </c>
      <c r="AI223" s="62">
        <f>LOOKUP($D223,'Design Component Spatial Info'!$C$231:$C$575,'Design Component Spatial Info'!O$231:O$575)</f>
        <v>1380868</v>
      </c>
      <c r="AJ223" s="62">
        <f>LOOKUP($D223,'Design Component Spatial Info'!$C$231:$C$575,'Design Component Spatial Info'!P$231:P$575)</f>
        <v>541650</v>
      </c>
      <c r="AM223" s="28">
        <v>0.21215800000000001</v>
      </c>
      <c r="AN223" s="97" t="str">
        <f t="shared" si="74"/>
        <v>M</v>
      </c>
    </row>
    <row r="224" spans="1:40" x14ac:dyDescent="0.2">
      <c r="A224" s="60" t="s">
        <v>765</v>
      </c>
      <c r="B224" s="60" t="s">
        <v>619</v>
      </c>
      <c r="C224" s="60" t="s">
        <v>31</v>
      </c>
      <c r="D224" s="70" t="s">
        <v>635</v>
      </c>
      <c r="E224" s="98" t="str">
        <f t="shared" si="75"/>
        <v>058-1</v>
      </c>
      <c r="F224" s="65">
        <v>41762</v>
      </c>
      <c r="G224" s="60" t="s">
        <v>926</v>
      </c>
      <c r="H224" s="58" t="s">
        <v>763</v>
      </c>
      <c r="I224" s="66">
        <v>0.4375</v>
      </c>
      <c r="J224" s="67">
        <v>1</v>
      </c>
      <c r="K224" s="60" t="s">
        <v>96</v>
      </c>
      <c r="L224" s="62">
        <v>10</v>
      </c>
      <c r="M224" s="62">
        <v>4</v>
      </c>
      <c r="N224" s="67">
        <v>4</v>
      </c>
      <c r="O224" s="60" t="s">
        <v>63</v>
      </c>
      <c r="P224" s="58" t="s">
        <v>141</v>
      </c>
      <c r="R224" s="62">
        <v>0</v>
      </c>
      <c r="V224" s="62"/>
      <c r="W224" s="62"/>
      <c r="AD224" s="62">
        <f>LOOKUP($D224,'Design Component Spatial Info'!$C$231:$C$575,'Design Component Spatial Info'!E$231:E$575)</f>
        <v>10</v>
      </c>
      <c r="AE224" s="62">
        <f>LOOKUP($D224,'Design Component Spatial Info'!$C$231:$C$575,'Design Component Spatial Info'!M$231:M$575)</f>
        <v>664933.06299999997</v>
      </c>
      <c r="AF224" s="62">
        <f>LOOKUP($D224,'Design Component Spatial Info'!$C$231:$C$575,'Design Component Spatial Info'!N$231:N$575)</f>
        <v>5515582.5038999999</v>
      </c>
      <c r="AG224" s="67">
        <f t="shared" si="76"/>
        <v>0</v>
      </c>
      <c r="AH224" s="67">
        <f t="shared" si="77"/>
        <v>0</v>
      </c>
      <c r="AI224" s="62">
        <f>LOOKUP($D224,'Design Component Spatial Info'!$C$231:$C$575,'Design Component Spatial Info'!O$231:O$575)</f>
        <v>1380868</v>
      </c>
      <c r="AJ224" s="62">
        <f>LOOKUP($D224,'Design Component Spatial Info'!$C$231:$C$575,'Design Component Spatial Info'!P$231:P$575)</f>
        <v>542450</v>
      </c>
      <c r="AM224" s="28">
        <v>0.245585</v>
      </c>
      <c r="AN224" s="97" t="str">
        <f t="shared" si="74"/>
        <v>M</v>
      </c>
    </row>
    <row r="225" spans="1:40" x14ac:dyDescent="0.2">
      <c r="A225" s="60" t="s">
        <v>765</v>
      </c>
      <c r="B225" s="60" t="s">
        <v>619</v>
      </c>
      <c r="C225" s="60" t="s">
        <v>31</v>
      </c>
      <c r="D225" s="70" t="s">
        <v>636</v>
      </c>
      <c r="E225" s="98" t="str">
        <f t="shared" si="75"/>
        <v>059-1</v>
      </c>
      <c r="F225" s="65">
        <v>41736</v>
      </c>
      <c r="G225" s="60" t="s">
        <v>382</v>
      </c>
      <c r="H225" s="58" t="s">
        <v>763</v>
      </c>
      <c r="I225" s="66">
        <v>0.59930555555555554</v>
      </c>
      <c r="J225" s="67">
        <v>1</v>
      </c>
      <c r="K225" s="60" t="s">
        <v>96</v>
      </c>
      <c r="L225" s="62">
        <v>10</v>
      </c>
      <c r="M225" s="62">
        <v>3</v>
      </c>
      <c r="N225" s="67">
        <v>4</v>
      </c>
      <c r="O225" s="60" t="s">
        <v>63</v>
      </c>
      <c r="P225" s="58" t="s">
        <v>141</v>
      </c>
      <c r="R225" s="62">
        <v>0</v>
      </c>
      <c r="V225" s="62"/>
      <c r="W225" s="62"/>
      <c r="AB225" s="56" t="s">
        <v>772</v>
      </c>
      <c r="AD225" s="62">
        <f>LOOKUP($D225,'Design Component Spatial Info'!$C$231:$C$575,'Design Component Spatial Info'!E$231:E$575)</f>
        <v>10</v>
      </c>
      <c r="AE225" s="62">
        <f>LOOKUP($D225,'Design Component Spatial Info'!$C$231:$C$575,'Design Component Spatial Info'!M$231:M$575)</f>
        <v>662070.17599999998</v>
      </c>
      <c r="AF225" s="62">
        <f>LOOKUP($D225,'Design Component Spatial Info'!$C$231:$C$575,'Design Component Spatial Info'!N$231:N$575)</f>
        <v>5518250.4570000004</v>
      </c>
      <c r="AG225" s="67">
        <f t="shared" si="76"/>
        <v>0</v>
      </c>
      <c r="AH225" s="67">
        <f t="shared" si="77"/>
        <v>0</v>
      </c>
      <c r="AI225" s="62">
        <f>LOOKUP($D225,'Design Component Spatial Info'!$C$231:$C$575,'Design Component Spatial Info'!O$231:O$575)</f>
        <v>1377889.179</v>
      </c>
      <c r="AJ225" s="62">
        <f>LOOKUP($D225,'Design Component Spatial Info'!$C$231:$C$575,'Design Component Spatial Info'!P$231:P$575)</f>
        <v>544988.30660000001</v>
      </c>
      <c r="AM225" s="28">
        <v>3.3117000000000001E-2</v>
      </c>
      <c r="AN225" s="97" t="str">
        <f t="shared" si="74"/>
        <v>VL</v>
      </c>
    </row>
    <row r="226" spans="1:40" x14ac:dyDescent="0.2">
      <c r="A226" s="60" t="s">
        <v>765</v>
      </c>
      <c r="B226" s="60" t="s">
        <v>619</v>
      </c>
      <c r="C226" s="60" t="s">
        <v>31</v>
      </c>
      <c r="D226" s="70" t="s">
        <v>637</v>
      </c>
      <c r="E226" s="98" t="str">
        <f t="shared" si="75"/>
        <v>059-1</v>
      </c>
      <c r="F226" s="65">
        <v>41736</v>
      </c>
      <c r="G226" s="60" t="s">
        <v>382</v>
      </c>
      <c r="H226" s="58" t="s">
        <v>763</v>
      </c>
      <c r="I226" s="66">
        <v>0.5854166666666667</v>
      </c>
      <c r="J226" s="67">
        <v>1</v>
      </c>
      <c r="K226" s="60" t="s">
        <v>96</v>
      </c>
      <c r="L226" s="62">
        <v>10</v>
      </c>
      <c r="M226" s="62">
        <v>2</v>
      </c>
      <c r="N226" s="67">
        <v>4</v>
      </c>
      <c r="O226" s="60" t="s">
        <v>63</v>
      </c>
      <c r="P226" s="58" t="s">
        <v>141</v>
      </c>
      <c r="R226" s="62">
        <v>0</v>
      </c>
      <c r="V226" s="62"/>
      <c r="W226" s="62"/>
      <c r="AD226" s="62">
        <f>LOOKUP($D226,'Design Component Spatial Info'!$C$231:$C$575,'Design Component Spatial Info'!E$231:E$575)</f>
        <v>10</v>
      </c>
      <c r="AE226" s="62">
        <f>LOOKUP($D226,'Design Component Spatial Info'!$C$231:$C$575,'Design Component Spatial Info'!M$231:M$575)</f>
        <v>662642.14359999995</v>
      </c>
      <c r="AF226" s="62">
        <f>LOOKUP($D226,'Design Component Spatial Info'!$C$231:$C$575,'Design Component Spatial Info'!N$231:N$575)</f>
        <v>5518086.6924000001</v>
      </c>
      <c r="AG226" s="67">
        <f t="shared" si="76"/>
        <v>0</v>
      </c>
      <c r="AH226" s="67">
        <f t="shared" si="77"/>
        <v>0</v>
      </c>
      <c r="AI226" s="62">
        <f>LOOKUP($D226,'Design Component Spatial Info'!$C$231:$C$575,'Design Component Spatial Info'!O$231:O$575)</f>
        <v>1378468</v>
      </c>
      <c r="AJ226" s="62">
        <f>LOOKUP($D226,'Design Component Spatial Info'!$C$231:$C$575,'Design Component Spatial Info'!P$231:P$575)</f>
        <v>544850</v>
      </c>
      <c r="AM226" s="28">
        <v>0.11654400000000001</v>
      </c>
      <c r="AN226" s="97" t="str">
        <f t="shared" si="74"/>
        <v>L</v>
      </c>
    </row>
    <row r="227" spans="1:40" x14ac:dyDescent="0.2">
      <c r="A227" s="60" t="s">
        <v>765</v>
      </c>
      <c r="B227" s="60" t="s">
        <v>619</v>
      </c>
      <c r="C227" s="60" t="s">
        <v>31</v>
      </c>
      <c r="D227" s="70" t="s">
        <v>638</v>
      </c>
      <c r="E227" s="98" t="str">
        <f t="shared" si="75"/>
        <v>059-1</v>
      </c>
      <c r="F227" s="65">
        <v>41736</v>
      </c>
      <c r="G227" s="60" t="s">
        <v>382</v>
      </c>
      <c r="H227" s="58" t="s">
        <v>763</v>
      </c>
      <c r="I227" s="66">
        <v>0.56180555555555556</v>
      </c>
      <c r="J227" s="67">
        <v>1</v>
      </c>
      <c r="K227" s="60" t="s">
        <v>96</v>
      </c>
      <c r="L227" s="62">
        <v>10</v>
      </c>
      <c r="M227" s="62">
        <v>1</v>
      </c>
      <c r="N227" s="67">
        <v>4</v>
      </c>
      <c r="O227" s="60" t="s">
        <v>63</v>
      </c>
      <c r="P227" s="58" t="s">
        <v>141</v>
      </c>
      <c r="R227" s="62">
        <v>0</v>
      </c>
      <c r="V227" s="62"/>
      <c r="W227" s="62"/>
      <c r="X227" s="62" t="s">
        <v>145</v>
      </c>
      <c r="Y227" s="56" t="s">
        <v>121</v>
      </c>
      <c r="AD227" s="62">
        <f>LOOKUP($D227,'Design Component Spatial Info'!$C$231:$C$575,'Design Component Spatial Info'!E$231:E$575)</f>
        <v>10</v>
      </c>
      <c r="AE227" s="62">
        <f>LOOKUP($D227,'Design Component Spatial Info'!$C$231:$C$575,'Design Component Spatial Info'!M$231:M$575)</f>
        <v>663441.10730000003</v>
      </c>
      <c r="AF227" s="62">
        <f>LOOKUP($D227,'Design Component Spatial Info'!$C$231:$C$575,'Design Component Spatial Info'!N$231:N$575)</f>
        <v>5518051.3453000002</v>
      </c>
      <c r="AG227" s="67">
        <f t="shared" si="76"/>
        <v>0</v>
      </c>
      <c r="AH227" s="67">
        <f t="shared" si="77"/>
        <v>0</v>
      </c>
      <c r="AI227" s="62">
        <f>LOOKUP($D227,'Design Component Spatial Info'!$C$231:$C$575,'Design Component Spatial Info'!O$231:O$575)</f>
        <v>1379268</v>
      </c>
      <c r="AJ227" s="62">
        <f>LOOKUP($D227,'Design Component Spatial Info'!$C$231:$C$575,'Design Component Spatial Info'!P$231:P$575)</f>
        <v>544850</v>
      </c>
      <c r="AM227" s="28">
        <v>0.284161</v>
      </c>
      <c r="AN227" s="97" t="str">
        <f t="shared" si="74"/>
        <v>M</v>
      </c>
    </row>
    <row r="228" spans="1:40" x14ac:dyDescent="0.2">
      <c r="A228" s="60" t="s">
        <v>765</v>
      </c>
      <c r="B228" s="60" t="s">
        <v>619</v>
      </c>
      <c r="C228" s="60" t="s">
        <v>31</v>
      </c>
      <c r="D228" s="70" t="s">
        <v>639</v>
      </c>
      <c r="E228" s="98" t="str">
        <f t="shared" si="75"/>
        <v>059-1</v>
      </c>
      <c r="F228" s="65">
        <v>41736</v>
      </c>
      <c r="G228" s="60" t="s">
        <v>382</v>
      </c>
      <c r="H228" s="58" t="s">
        <v>763</v>
      </c>
      <c r="I228" s="66">
        <v>0.54375000000000007</v>
      </c>
      <c r="J228" s="67">
        <v>1</v>
      </c>
      <c r="K228" s="60" t="s">
        <v>96</v>
      </c>
      <c r="L228" s="62">
        <v>10</v>
      </c>
      <c r="M228" s="62">
        <v>1</v>
      </c>
      <c r="N228" s="67">
        <v>4</v>
      </c>
      <c r="O228" s="60" t="s">
        <v>63</v>
      </c>
      <c r="P228" s="58" t="s">
        <v>383</v>
      </c>
      <c r="Q228" s="67">
        <v>40</v>
      </c>
      <c r="R228" s="62">
        <v>1</v>
      </c>
      <c r="S228" s="62" t="s">
        <v>75</v>
      </c>
      <c r="T228" s="58" t="s">
        <v>146</v>
      </c>
      <c r="U228" s="56" t="s">
        <v>83</v>
      </c>
      <c r="V228" s="62">
        <v>10</v>
      </c>
      <c r="W228" s="62">
        <v>80</v>
      </c>
      <c r="X228" s="62" t="s">
        <v>145</v>
      </c>
      <c r="Y228" s="56" t="s">
        <v>121</v>
      </c>
      <c r="AA228" s="56" t="s">
        <v>1251</v>
      </c>
      <c r="AD228" s="62">
        <f>LOOKUP($D228,'Design Component Spatial Info'!$C$231:$C$575,'Design Component Spatial Info'!E$231:E$575)</f>
        <v>10</v>
      </c>
      <c r="AE228" s="62">
        <f>LOOKUP($D228,'Design Component Spatial Info'!$C$231:$C$575,'Design Component Spatial Info'!M$231:M$575)</f>
        <v>663476.41599999997</v>
      </c>
      <c r="AF228" s="62">
        <f>LOOKUP($D228,'Design Component Spatial Info'!$C$231:$C$575,'Design Component Spatial Info'!N$231:N$575)</f>
        <v>5518850.7012</v>
      </c>
      <c r="AG228" s="67">
        <f t="shared" si="76"/>
        <v>663490.30785421329</v>
      </c>
      <c r="AH228" s="67">
        <f t="shared" si="77"/>
        <v>5518929.4858202413</v>
      </c>
      <c r="AI228" s="62">
        <f>LOOKUP($D228,'Design Component Spatial Info'!$C$231:$C$575,'Design Component Spatial Info'!O$231:O$575)</f>
        <v>1379268</v>
      </c>
      <c r="AJ228" s="62">
        <f>LOOKUP($D228,'Design Component Spatial Info'!$C$231:$C$575,'Design Component Spatial Info'!P$231:P$575)</f>
        <v>545650</v>
      </c>
      <c r="AK228">
        <v>1379278.405</v>
      </c>
      <c r="AL228">
        <v>545729.30900000001</v>
      </c>
      <c r="AM228" s="28">
        <v>5.9957999999999997E-2</v>
      </c>
      <c r="AN228" s="97" t="str">
        <f t="shared" si="74"/>
        <v>L</v>
      </c>
    </row>
    <row r="229" spans="1:40" x14ac:dyDescent="0.2">
      <c r="A229" s="60" t="s">
        <v>765</v>
      </c>
      <c r="B229" s="60" t="s">
        <v>619</v>
      </c>
      <c r="C229" s="60" t="s">
        <v>31</v>
      </c>
      <c r="D229" s="70" t="s">
        <v>639</v>
      </c>
      <c r="E229" s="98" t="str">
        <f t="shared" si="75"/>
        <v>059-1</v>
      </c>
      <c r="F229" s="65">
        <v>41736</v>
      </c>
      <c r="G229" s="60" t="s">
        <v>382</v>
      </c>
      <c r="H229" s="58" t="s">
        <v>763</v>
      </c>
      <c r="I229" s="66">
        <v>0.54375000000000007</v>
      </c>
      <c r="J229" s="67">
        <v>2</v>
      </c>
      <c r="K229" s="60" t="s">
        <v>96</v>
      </c>
      <c r="L229" s="62">
        <v>10</v>
      </c>
      <c r="M229" s="62">
        <v>1</v>
      </c>
      <c r="N229" s="67">
        <v>4</v>
      </c>
      <c r="O229" s="60" t="s">
        <v>63</v>
      </c>
      <c r="P229" s="58" t="s">
        <v>383</v>
      </c>
      <c r="Q229" s="67">
        <v>120</v>
      </c>
      <c r="R229" s="62">
        <v>1</v>
      </c>
      <c r="S229" s="62" t="s">
        <v>135</v>
      </c>
      <c r="T229" s="58" t="s">
        <v>39</v>
      </c>
      <c r="U229" s="56" t="s">
        <v>87</v>
      </c>
      <c r="V229" s="62">
        <v>280</v>
      </c>
      <c r="W229" s="62">
        <v>200</v>
      </c>
      <c r="X229" s="62" t="s">
        <v>145</v>
      </c>
      <c r="Y229" s="56" t="s">
        <v>121</v>
      </c>
      <c r="AA229" s="56" t="s">
        <v>1252</v>
      </c>
      <c r="AD229" s="62">
        <f>LOOKUP($D229,'Design Component Spatial Info'!$C$231:$C$575,'Design Component Spatial Info'!E$231:E$575)</f>
        <v>10</v>
      </c>
      <c r="AE229" s="62">
        <f>LOOKUP($D229,'Design Component Spatial Info'!$C$231:$C$575,'Design Component Spatial Info'!M$231:M$575)</f>
        <v>663476.41599999997</v>
      </c>
      <c r="AF229" s="62">
        <f>LOOKUP($D229,'Design Component Spatial Info'!$C$231:$C$575,'Design Component Spatial Info'!N$231:N$575)</f>
        <v>5518850.7012</v>
      </c>
      <c r="AG229" s="67">
        <f t="shared" si="76"/>
        <v>663279.45444939751</v>
      </c>
      <c r="AH229" s="67">
        <f t="shared" si="77"/>
        <v>5518885.430835533</v>
      </c>
      <c r="AI229" s="62">
        <f>LOOKUP($D229,'Design Component Spatial Info'!$C$231:$C$575,'Design Component Spatial Info'!O$231:O$575)</f>
        <v>1379268</v>
      </c>
      <c r="AJ229" s="62">
        <f>LOOKUP($D229,'Design Component Spatial Info'!$C$231:$C$575,'Design Component Spatial Info'!P$231:P$575)</f>
        <v>545650</v>
      </c>
      <c r="AK229">
        <v>1379069.6359999999</v>
      </c>
      <c r="AL229">
        <v>545675.98699999996</v>
      </c>
      <c r="AM229" s="28">
        <v>5.9957999999999997E-2</v>
      </c>
      <c r="AN229" s="97" t="str">
        <f t="shared" si="74"/>
        <v>L</v>
      </c>
    </row>
    <row r="230" spans="1:40" x14ac:dyDescent="0.2">
      <c r="A230" s="60" t="s">
        <v>765</v>
      </c>
      <c r="B230" s="60" t="s">
        <v>619</v>
      </c>
      <c r="C230" s="60" t="s">
        <v>31</v>
      </c>
      <c r="D230" s="70" t="s">
        <v>643</v>
      </c>
      <c r="E230" s="98" t="str">
        <f t="shared" si="75"/>
        <v>062-1</v>
      </c>
      <c r="F230" s="65">
        <v>41735</v>
      </c>
      <c r="G230" s="60" t="s">
        <v>382</v>
      </c>
      <c r="H230" s="58" t="s">
        <v>763</v>
      </c>
      <c r="I230" s="66">
        <v>0.50902777777777775</v>
      </c>
      <c r="J230" s="67">
        <v>1</v>
      </c>
      <c r="K230" s="60" t="s">
        <v>96</v>
      </c>
      <c r="L230" s="62">
        <v>12</v>
      </c>
      <c r="M230" s="62">
        <v>2</v>
      </c>
      <c r="N230" s="67">
        <v>2</v>
      </c>
      <c r="O230" s="60" t="s">
        <v>63</v>
      </c>
      <c r="P230" s="58" t="s">
        <v>383</v>
      </c>
      <c r="Q230" s="67">
        <v>40</v>
      </c>
      <c r="R230" s="62">
        <v>2</v>
      </c>
      <c r="S230" s="62" t="s">
        <v>384</v>
      </c>
      <c r="T230" s="58" t="s">
        <v>42</v>
      </c>
      <c r="U230" s="56" t="s">
        <v>83</v>
      </c>
      <c r="V230" s="62">
        <v>55</v>
      </c>
      <c r="W230" s="62">
        <v>150</v>
      </c>
      <c r="X230" s="62" t="s">
        <v>145</v>
      </c>
      <c r="Y230" s="56" t="s">
        <v>121</v>
      </c>
      <c r="AA230" s="56" t="s">
        <v>1253</v>
      </c>
      <c r="AD230" s="62">
        <f>LOOKUP($D230,'Design Component Spatial Info'!$C$231:$C$575,'Design Component Spatial Info'!E$231:E$575)</f>
        <v>10</v>
      </c>
      <c r="AE230" s="62">
        <f>LOOKUP($D230,'Design Component Spatial Info'!$C$231:$C$575,'Design Component Spatial Info'!M$231:M$575)</f>
        <v>666085.29209999996</v>
      </c>
      <c r="AF230" s="62">
        <f>LOOKUP($D230,'Design Component Spatial Info'!$C$231:$C$575,'Design Component Spatial Info'!N$231:N$575)</f>
        <v>5523540.6677999999</v>
      </c>
      <c r="AG230" s="67">
        <f t="shared" si="76"/>
        <v>666208.16490664333</v>
      </c>
      <c r="AH230" s="67">
        <f t="shared" si="77"/>
        <v>5523626.7042654529</v>
      </c>
      <c r="AI230" s="62">
        <f>LOOKUP($D230,'Design Component Spatial Info'!$C$231:$C$575,'Design Component Spatial Info'!O$231:O$575)</f>
        <v>1381668</v>
      </c>
      <c r="AJ230" s="62">
        <f>LOOKUP($D230,'Design Component Spatial Info'!$C$231:$C$575,'Design Component Spatial Info'!P$231:P$575)</f>
        <v>550450</v>
      </c>
      <c r="AK230">
        <v>1381786.9839999999</v>
      </c>
      <c r="AL230">
        <v>550541.37199999997</v>
      </c>
      <c r="AM230" s="28">
        <v>0.13561400000000001</v>
      </c>
      <c r="AN230" s="97" t="str">
        <f t="shared" si="74"/>
        <v>L</v>
      </c>
    </row>
    <row r="231" spans="1:40" x14ac:dyDescent="0.2">
      <c r="A231" s="60" t="s">
        <v>765</v>
      </c>
      <c r="B231" s="60" t="s">
        <v>619</v>
      </c>
      <c r="C231" s="60" t="s">
        <v>31</v>
      </c>
      <c r="D231" s="70" t="s">
        <v>644</v>
      </c>
      <c r="E231" s="98" t="str">
        <f t="shared" si="75"/>
        <v>062-1</v>
      </c>
      <c r="F231" s="65">
        <v>41735</v>
      </c>
      <c r="G231" s="60" t="s">
        <v>382</v>
      </c>
      <c r="H231" s="58" t="s">
        <v>763</v>
      </c>
      <c r="I231" s="66">
        <v>0.45694444444444443</v>
      </c>
      <c r="J231" s="67">
        <v>1</v>
      </c>
      <c r="K231" s="60" t="s">
        <v>96</v>
      </c>
      <c r="L231" s="62">
        <v>10</v>
      </c>
      <c r="M231" s="62">
        <v>2</v>
      </c>
      <c r="N231" s="67">
        <v>2</v>
      </c>
      <c r="O231" s="60" t="s">
        <v>63</v>
      </c>
      <c r="P231" s="58" t="s">
        <v>383</v>
      </c>
      <c r="Q231" s="67">
        <v>125</v>
      </c>
      <c r="R231" s="62">
        <v>1</v>
      </c>
      <c r="S231" s="62" t="s">
        <v>135</v>
      </c>
      <c r="T231" s="58" t="s">
        <v>144</v>
      </c>
      <c r="U231" s="56" t="s">
        <v>87</v>
      </c>
      <c r="V231" s="62">
        <v>5</v>
      </c>
      <c r="W231" s="62">
        <v>200</v>
      </c>
      <c r="X231" s="62" t="s">
        <v>145</v>
      </c>
      <c r="Y231" s="56" t="s">
        <v>121</v>
      </c>
      <c r="AA231" s="56" t="s">
        <v>1254</v>
      </c>
      <c r="AB231" s="56" t="s">
        <v>771</v>
      </c>
      <c r="AD231" s="62">
        <f>LOOKUP($D231,'Design Component Spatial Info'!$C$231:$C$575,'Design Component Spatial Info'!E$231:E$575)</f>
        <v>10</v>
      </c>
      <c r="AE231" s="62">
        <f>LOOKUP($D231,'Design Component Spatial Info'!$C$231:$C$575,'Design Component Spatial Info'!M$231:M$575)</f>
        <v>666794.26950000005</v>
      </c>
      <c r="AF231" s="62">
        <f>LOOKUP($D231,'Design Component Spatial Info'!$C$231:$C$575,'Design Component Spatial Info'!N$231:N$575)</f>
        <v>5522756.835</v>
      </c>
      <c r="AG231" s="67">
        <f t="shared" si="76"/>
        <v>666811.70064854959</v>
      </c>
      <c r="AH231" s="67">
        <f t="shared" si="77"/>
        <v>5522956.0739396187</v>
      </c>
      <c r="AI231" s="62">
        <f>LOOKUP($D231,'Design Component Spatial Info'!$C$231:$C$575,'Design Component Spatial Info'!O$231:O$575)</f>
        <v>1382411.0789999999</v>
      </c>
      <c r="AJ231" s="62">
        <f>LOOKUP($D231,'Design Component Spatial Info'!$C$231:$C$575,'Design Component Spatial Info'!P$231:P$575)</f>
        <v>549698.37540000002</v>
      </c>
      <c r="AK231">
        <v>1382419.6980000001</v>
      </c>
      <c r="AL231">
        <v>549898.16299999994</v>
      </c>
      <c r="AM231" s="28">
        <v>3.2199999999999999E-2</v>
      </c>
      <c r="AN231" s="97" t="str">
        <f t="shared" si="74"/>
        <v>VL</v>
      </c>
    </row>
    <row r="232" spans="1:40" x14ac:dyDescent="0.2">
      <c r="A232" s="60" t="s">
        <v>765</v>
      </c>
      <c r="B232" s="60" t="s">
        <v>619</v>
      </c>
      <c r="C232" s="60" t="s">
        <v>31</v>
      </c>
      <c r="D232" s="70" t="s">
        <v>645</v>
      </c>
      <c r="E232" s="98" t="str">
        <f t="shared" si="75"/>
        <v>062-1</v>
      </c>
      <c r="F232" s="65">
        <v>41735</v>
      </c>
      <c r="G232" s="60" t="s">
        <v>382</v>
      </c>
      <c r="H232" s="58" t="s">
        <v>763</v>
      </c>
      <c r="I232" s="66">
        <v>0.48472222222222222</v>
      </c>
      <c r="J232" s="67">
        <v>1</v>
      </c>
      <c r="K232" s="60" t="s">
        <v>96</v>
      </c>
      <c r="L232" s="62">
        <v>10</v>
      </c>
      <c r="M232" s="62">
        <v>2</v>
      </c>
      <c r="N232" s="67">
        <v>2</v>
      </c>
      <c r="O232" s="60" t="s">
        <v>63</v>
      </c>
      <c r="P232" s="58" t="s">
        <v>141</v>
      </c>
      <c r="R232" s="62">
        <v>0</v>
      </c>
      <c r="V232" s="62"/>
      <c r="W232" s="62"/>
      <c r="AD232" s="62">
        <f>LOOKUP($D232,'Design Component Spatial Info'!$C$231:$C$575,'Design Component Spatial Info'!E$231:E$575)</f>
        <v>10</v>
      </c>
      <c r="AE232" s="62">
        <f>LOOKUP($D232,'Design Component Spatial Info'!$C$231:$C$575,'Design Component Spatial Info'!M$231:M$575)</f>
        <v>666884.31279999996</v>
      </c>
      <c r="AF232" s="62">
        <f>LOOKUP($D232,'Design Component Spatial Info'!$C$231:$C$575,'Design Component Spatial Info'!N$231:N$575)</f>
        <v>5523505.3108000001</v>
      </c>
      <c r="AG232" s="67">
        <f t="shared" si="76"/>
        <v>0</v>
      </c>
      <c r="AH232" s="67">
        <f t="shared" si="77"/>
        <v>0</v>
      </c>
      <c r="AI232" s="62">
        <f>LOOKUP($D232,'Design Component Spatial Info'!$C$231:$C$575,'Design Component Spatial Info'!O$231:O$575)</f>
        <v>1382468</v>
      </c>
      <c r="AJ232" s="62">
        <f>LOOKUP($D232,'Design Component Spatial Info'!$C$231:$C$575,'Design Component Spatial Info'!P$231:P$575)</f>
        <v>550450</v>
      </c>
      <c r="AM232" s="28">
        <v>0.12589600000000001</v>
      </c>
      <c r="AN232" s="97" t="str">
        <f t="shared" si="74"/>
        <v>L</v>
      </c>
    </row>
    <row r="233" spans="1:40" x14ac:dyDescent="0.2">
      <c r="A233" s="60" t="s">
        <v>765</v>
      </c>
      <c r="B233" s="60" t="s">
        <v>619</v>
      </c>
      <c r="C233" s="60" t="s">
        <v>31</v>
      </c>
      <c r="D233" s="70" t="s">
        <v>640</v>
      </c>
      <c r="E233" s="98" t="str">
        <f t="shared" si="75"/>
        <v>063-1</v>
      </c>
      <c r="F233" s="65">
        <v>41756</v>
      </c>
      <c r="G233" s="60" t="s">
        <v>382</v>
      </c>
      <c r="H233" s="58" t="s">
        <v>763</v>
      </c>
      <c r="I233" s="66">
        <v>0.28402777777777777</v>
      </c>
      <c r="J233" s="67">
        <v>1</v>
      </c>
      <c r="K233" s="60" t="s">
        <v>95</v>
      </c>
      <c r="L233" s="62">
        <v>-2</v>
      </c>
      <c r="M233" s="62">
        <v>1</v>
      </c>
      <c r="N233" s="67">
        <v>2</v>
      </c>
      <c r="O233" s="60" t="s">
        <v>63</v>
      </c>
      <c r="P233" s="58" t="s">
        <v>383</v>
      </c>
      <c r="Q233" s="67">
        <v>20</v>
      </c>
      <c r="R233" s="62">
        <v>1</v>
      </c>
      <c r="S233" s="62" t="s">
        <v>135</v>
      </c>
      <c r="T233" s="58" t="s">
        <v>39</v>
      </c>
      <c r="U233" s="56" t="s">
        <v>87</v>
      </c>
      <c r="V233" s="62">
        <v>248</v>
      </c>
      <c r="W233" s="62">
        <v>200</v>
      </c>
      <c r="X233" s="62" t="s">
        <v>145</v>
      </c>
      <c r="Y233" s="56" t="s">
        <v>121</v>
      </c>
      <c r="AA233" s="56" t="s">
        <v>1255</v>
      </c>
      <c r="AD233" s="62">
        <f>LOOKUP($D233,'Design Component Spatial Info'!$C$231:$C$575,'Design Component Spatial Info'!E$231:E$575)</f>
        <v>10</v>
      </c>
      <c r="AE233" s="62">
        <f>LOOKUP($D233,'Design Component Spatial Info'!$C$231:$C$575,'Design Component Spatial Info'!M$231:M$575)</f>
        <v>664451.94810000004</v>
      </c>
      <c r="AF233" s="62">
        <f>LOOKUP($D233,'Design Component Spatial Info'!$C$231:$C$575,'Design Component Spatial Info'!N$231:N$575)</f>
        <v>5522812.0416999999</v>
      </c>
      <c r="AG233" s="67">
        <f t="shared" si="76"/>
        <v>664266.51132908673</v>
      </c>
      <c r="AH233" s="67">
        <f t="shared" si="77"/>
        <v>5522737.1203813171</v>
      </c>
      <c r="AI233" s="62">
        <f>LOOKUP($D233,'Design Component Spatial Info'!$C$231:$C$575,'Design Component Spatial Info'!O$231:O$575)</f>
        <v>1380068</v>
      </c>
      <c r="AJ233" s="62">
        <f>LOOKUP($D233,'Design Component Spatial Info'!$C$231:$C$575,'Design Component Spatial Info'!P$231:P$575)</f>
        <v>549650</v>
      </c>
      <c r="AK233">
        <v>1379886.0020000001</v>
      </c>
      <c r="AL233">
        <v>549566.96799999999</v>
      </c>
      <c r="AM233" s="28">
        <v>8.6402999999999994E-2</v>
      </c>
      <c r="AN233" s="97" t="str">
        <f t="shared" si="74"/>
        <v>L</v>
      </c>
    </row>
    <row r="234" spans="1:40" x14ac:dyDescent="0.2">
      <c r="A234" s="60" t="s">
        <v>765</v>
      </c>
      <c r="B234" s="60" t="s">
        <v>619</v>
      </c>
      <c r="C234" s="60" t="s">
        <v>31</v>
      </c>
      <c r="D234" s="70" t="s">
        <v>641</v>
      </c>
      <c r="E234" s="98" t="str">
        <f t="shared" si="75"/>
        <v>063-1</v>
      </c>
      <c r="F234" s="65">
        <v>41756</v>
      </c>
      <c r="G234" s="60" t="s">
        <v>382</v>
      </c>
      <c r="H234" s="58" t="s">
        <v>763</v>
      </c>
      <c r="I234" s="66">
        <v>0.2902777777777778</v>
      </c>
      <c r="J234" s="67">
        <v>1</v>
      </c>
      <c r="K234" s="60" t="s">
        <v>96</v>
      </c>
      <c r="L234" s="62">
        <v>-2</v>
      </c>
      <c r="M234" s="62">
        <v>0</v>
      </c>
      <c r="N234" s="67">
        <v>2</v>
      </c>
      <c r="O234" s="60" t="s">
        <v>63</v>
      </c>
      <c r="P234" s="58" t="s">
        <v>383</v>
      </c>
      <c r="Q234" s="67">
        <v>10</v>
      </c>
      <c r="R234" s="62">
        <v>1</v>
      </c>
      <c r="S234" s="62" t="s">
        <v>75</v>
      </c>
      <c r="T234" s="58" t="s">
        <v>43</v>
      </c>
      <c r="U234" s="56" t="s">
        <v>83</v>
      </c>
      <c r="V234" s="62">
        <v>158</v>
      </c>
      <c r="W234" s="62">
        <v>100</v>
      </c>
      <c r="X234" s="62" t="s">
        <v>145</v>
      </c>
      <c r="Y234" s="56" t="s">
        <v>121</v>
      </c>
      <c r="AA234" s="56" t="s">
        <v>1256</v>
      </c>
      <c r="AD234" s="62">
        <f>LOOKUP($D234,'Design Component Spatial Info'!$C$231:$C$575,'Design Component Spatial Info'!E$231:E$575)</f>
        <v>10</v>
      </c>
      <c r="AE234" s="62">
        <f>LOOKUP($D234,'Design Component Spatial Info'!$C$231:$C$575,'Design Component Spatial Info'!M$231:M$575)</f>
        <v>664487.25600000005</v>
      </c>
      <c r="AF234" s="62">
        <f>LOOKUP($D234,'Design Component Spatial Info'!$C$231:$C$575,'Design Component Spatial Info'!N$231:N$575)</f>
        <v>5523611.3600000003</v>
      </c>
      <c r="AG234" s="67">
        <f t="shared" si="76"/>
        <v>664524.71665934159</v>
      </c>
      <c r="AH234" s="67">
        <f t="shared" si="77"/>
        <v>5523518.6416145433</v>
      </c>
      <c r="AI234" s="62">
        <f>LOOKUP($D234,'Design Component Spatial Info'!$C$231:$C$575,'Design Component Spatial Info'!O$231:O$575)</f>
        <v>1380068</v>
      </c>
      <c r="AJ234" s="62">
        <f>LOOKUP($D234,'Design Component Spatial Info'!$C$231:$C$575,'Design Component Spatial Info'!P$231:P$575)</f>
        <v>550450</v>
      </c>
      <c r="AK234">
        <v>1380109.5260000001</v>
      </c>
      <c r="AL234">
        <v>550359.03899999999</v>
      </c>
      <c r="AM234" s="28">
        <v>0.14208699999999999</v>
      </c>
      <c r="AN234" s="97" t="str">
        <f t="shared" si="74"/>
        <v>L</v>
      </c>
    </row>
    <row r="235" spans="1:40" x14ac:dyDescent="0.2">
      <c r="A235" s="60" t="s">
        <v>765</v>
      </c>
      <c r="B235" s="60" t="s">
        <v>619</v>
      </c>
      <c r="C235" s="60" t="s">
        <v>31</v>
      </c>
      <c r="D235" s="70" t="s">
        <v>642</v>
      </c>
      <c r="E235" s="98" t="str">
        <f t="shared" si="75"/>
        <v>063-1</v>
      </c>
      <c r="F235" s="65">
        <v>41756</v>
      </c>
      <c r="G235" s="60" t="s">
        <v>382</v>
      </c>
      <c r="H235" s="58" t="s">
        <v>763</v>
      </c>
      <c r="I235" s="66">
        <v>0.30555555555555552</v>
      </c>
      <c r="J235" s="67">
        <v>1</v>
      </c>
      <c r="K235" s="60" t="s">
        <v>96</v>
      </c>
      <c r="L235" s="62">
        <v>-2</v>
      </c>
      <c r="M235" s="62">
        <v>0</v>
      </c>
      <c r="N235" s="67">
        <v>2</v>
      </c>
      <c r="O235" s="60" t="s">
        <v>63</v>
      </c>
      <c r="P235" s="58" t="s">
        <v>141</v>
      </c>
      <c r="R235" s="62">
        <v>0</v>
      </c>
      <c r="V235" s="62"/>
      <c r="W235" s="62"/>
      <c r="AD235" s="62">
        <f>LOOKUP($D235,'Design Component Spatial Info'!$C$231:$C$575,'Design Component Spatial Info'!E$231:E$575)</f>
        <v>10</v>
      </c>
      <c r="AE235" s="62">
        <f>LOOKUP($D235,'Design Component Spatial Info'!$C$231:$C$575,'Design Component Spatial Info'!M$231:M$575)</f>
        <v>665286.27309999999</v>
      </c>
      <c r="AF235" s="62">
        <f>LOOKUP($D235,'Design Component Spatial Info'!$C$231:$C$575,'Design Component Spatial Info'!N$231:N$575)</f>
        <v>5523576.0175999999</v>
      </c>
      <c r="AG235" s="67">
        <f t="shared" si="76"/>
        <v>0</v>
      </c>
      <c r="AH235" s="67">
        <f t="shared" si="77"/>
        <v>0</v>
      </c>
      <c r="AI235" s="62">
        <f>LOOKUP($D235,'Design Component Spatial Info'!$C$231:$C$575,'Design Component Spatial Info'!O$231:O$575)</f>
        <v>1380868</v>
      </c>
      <c r="AJ235" s="62">
        <f>LOOKUP($D235,'Design Component Spatial Info'!$C$231:$C$575,'Design Component Spatial Info'!P$231:P$575)</f>
        <v>550450</v>
      </c>
      <c r="AM235" s="28">
        <v>0.13095899999999999</v>
      </c>
      <c r="AN235" s="97" t="str">
        <f t="shared" si="74"/>
        <v>L</v>
      </c>
    </row>
    <row r="236" spans="1:40" x14ac:dyDescent="0.2">
      <c r="A236" s="60" t="s">
        <v>765</v>
      </c>
      <c r="B236" s="60" t="s">
        <v>619</v>
      </c>
      <c r="C236" s="60" t="s">
        <v>31</v>
      </c>
      <c r="D236" s="70" t="s">
        <v>650</v>
      </c>
      <c r="E236" s="98" t="str">
        <f t="shared" si="75"/>
        <v>064-1</v>
      </c>
      <c r="F236" s="65">
        <v>41756</v>
      </c>
      <c r="G236" s="60" t="s">
        <v>382</v>
      </c>
      <c r="H236" s="58" t="s">
        <v>763</v>
      </c>
      <c r="I236" s="66">
        <v>0.48749999999999999</v>
      </c>
      <c r="J236" s="67">
        <v>1</v>
      </c>
      <c r="K236" s="60" t="s">
        <v>96</v>
      </c>
      <c r="L236" s="62">
        <v>5</v>
      </c>
      <c r="M236" s="62">
        <v>3</v>
      </c>
      <c r="N236" s="67">
        <v>2</v>
      </c>
      <c r="O236" s="60" t="s">
        <v>63</v>
      </c>
      <c r="P236" s="58" t="s">
        <v>141</v>
      </c>
      <c r="R236" s="62">
        <v>0</v>
      </c>
      <c r="V236" s="62"/>
      <c r="W236" s="62"/>
      <c r="AD236" s="62">
        <f>LOOKUP($D236,'Design Component Spatial Info'!$C$231:$C$575,'Design Component Spatial Info'!E$231:E$575)</f>
        <v>10</v>
      </c>
      <c r="AE236" s="62">
        <f>LOOKUP($D236,'Design Component Spatial Info'!$C$231:$C$575,'Design Component Spatial Info'!M$231:M$575)</f>
        <v>661467.58290000004</v>
      </c>
      <c r="AF236" s="62">
        <f>LOOKUP($D236,'Design Component Spatial Info'!$C$231:$C$575,'Design Component Spatial Info'!N$231:N$575)</f>
        <v>5527749.0930000003</v>
      </c>
      <c r="AG236" s="67">
        <f t="shared" si="76"/>
        <v>0</v>
      </c>
      <c r="AH236" s="67">
        <f t="shared" si="77"/>
        <v>0</v>
      </c>
      <c r="AI236" s="62">
        <f>LOOKUP($D236,'Design Component Spatial Info'!$C$231:$C$575,'Design Component Spatial Info'!O$231:O$575)</f>
        <v>1376868</v>
      </c>
      <c r="AJ236" s="62">
        <f>LOOKUP($D236,'Design Component Spatial Info'!$C$231:$C$575,'Design Component Spatial Info'!P$231:P$575)</f>
        <v>554450</v>
      </c>
      <c r="AM236" s="28">
        <v>2.6488000000000001E-2</v>
      </c>
      <c r="AN236" s="97" t="str">
        <f t="shared" si="74"/>
        <v>VL</v>
      </c>
    </row>
    <row r="237" spans="1:40" x14ac:dyDescent="0.2">
      <c r="A237" s="60" t="s">
        <v>765</v>
      </c>
      <c r="B237" s="60" t="s">
        <v>619</v>
      </c>
      <c r="C237" s="60" t="s">
        <v>31</v>
      </c>
      <c r="D237" s="70" t="s">
        <v>651</v>
      </c>
      <c r="E237" s="98" t="str">
        <f t="shared" si="75"/>
        <v>064-1</v>
      </c>
      <c r="F237" s="65">
        <v>41756</v>
      </c>
      <c r="G237" s="60" t="s">
        <v>382</v>
      </c>
      <c r="H237" s="58" t="s">
        <v>763</v>
      </c>
      <c r="I237" s="66">
        <v>0.47430555555555554</v>
      </c>
      <c r="J237" s="67">
        <v>1</v>
      </c>
      <c r="K237" s="60" t="s">
        <v>96</v>
      </c>
      <c r="L237" s="62">
        <v>3</v>
      </c>
      <c r="M237" s="62">
        <v>3</v>
      </c>
      <c r="N237" s="67">
        <v>2</v>
      </c>
      <c r="O237" s="60" t="s">
        <v>63</v>
      </c>
      <c r="P237" s="58" t="s">
        <v>141</v>
      </c>
      <c r="R237" s="62">
        <v>0</v>
      </c>
      <c r="V237" s="62"/>
      <c r="W237" s="62"/>
      <c r="AD237" s="62">
        <f>LOOKUP($D237,'Design Component Spatial Info'!$C$231:$C$575,'Design Component Spatial Info'!E$231:E$575)</f>
        <v>10</v>
      </c>
      <c r="AE237" s="62">
        <f>LOOKUP($D237,'Design Component Spatial Info'!$C$231:$C$575,'Design Component Spatial Info'!M$231:M$575)</f>
        <v>661502.85459999996</v>
      </c>
      <c r="AF237" s="62">
        <f>LOOKUP($D237,'Design Component Spatial Info'!$C$231:$C$575,'Design Component Spatial Info'!N$231:N$575)</f>
        <v>5528548.3602999998</v>
      </c>
      <c r="AG237" s="67">
        <f t="shared" si="76"/>
        <v>0</v>
      </c>
      <c r="AH237" s="67">
        <f t="shared" si="77"/>
        <v>0</v>
      </c>
      <c r="AI237" s="62">
        <f>LOOKUP($D237,'Design Component Spatial Info'!$C$231:$C$575,'Design Component Spatial Info'!O$231:O$575)</f>
        <v>1376868</v>
      </c>
      <c r="AJ237" s="62">
        <f>LOOKUP($D237,'Design Component Spatial Info'!$C$231:$C$575,'Design Component Spatial Info'!P$231:P$575)</f>
        <v>555250</v>
      </c>
      <c r="AM237" s="28">
        <v>7.3089000000000001E-2</v>
      </c>
      <c r="AN237" s="97" t="str">
        <f t="shared" si="74"/>
        <v>L</v>
      </c>
    </row>
    <row r="238" spans="1:40" x14ac:dyDescent="0.2">
      <c r="A238" s="60" t="s">
        <v>765</v>
      </c>
      <c r="B238" s="60" t="s">
        <v>619</v>
      </c>
      <c r="C238" s="60" t="s">
        <v>31</v>
      </c>
      <c r="D238" s="60" t="s">
        <v>652</v>
      </c>
      <c r="E238" s="98" t="str">
        <f t="shared" si="75"/>
        <v>064-1</v>
      </c>
      <c r="F238" s="65">
        <v>41756</v>
      </c>
      <c r="G238" s="60" t="s">
        <v>926</v>
      </c>
      <c r="H238" s="58" t="s">
        <v>763</v>
      </c>
      <c r="I238" s="66">
        <v>0.47916666666666669</v>
      </c>
      <c r="J238" s="67">
        <v>1</v>
      </c>
      <c r="K238" s="60" t="s">
        <v>96</v>
      </c>
      <c r="L238" s="62">
        <v>5</v>
      </c>
      <c r="M238" s="62">
        <v>3</v>
      </c>
      <c r="N238" s="67">
        <v>3</v>
      </c>
      <c r="O238" s="60" t="s">
        <v>63</v>
      </c>
      <c r="P238" s="58" t="s">
        <v>141</v>
      </c>
      <c r="R238" s="62">
        <v>0</v>
      </c>
      <c r="V238" s="62"/>
      <c r="W238" s="62"/>
      <c r="AD238" s="62">
        <f>LOOKUP($D238,'Design Component Spatial Info'!$C$231:$C$575,'Design Component Spatial Info'!E$231:E$575)</f>
        <v>10</v>
      </c>
      <c r="AE238" s="62">
        <f>LOOKUP($D238,'Design Component Spatial Info'!$C$231:$C$575,'Design Component Spatial Info'!M$231:M$575)</f>
        <v>662266.62840000005</v>
      </c>
      <c r="AF238" s="62">
        <f>LOOKUP($D238,'Design Component Spatial Info'!$C$231:$C$575,'Design Component Spatial Info'!N$231:N$575)</f>
        <v>5527713.7933999998</v>
      </c>
      <c r="AG238" s="67">
        <f t="shared" si="76"/>
        <v>0</v>
      </c>
      <c r="AH238" s="67">
        <f t="shared" si="77"/>
        <v>0</v>
      </c>
      <c r="AI238" s="62">
        <f>LOOKUP($D238,'Design Component Spatial Info'!$C$231:$C$575,'Design Component Spatial Info'!O$231:O$575)</f>
        <v>1377668</v>
      </c>
      <c r="AJ238" s="62">
        <f>LOOKUP($D238,'Design Component Spatial Info'!$C$231:$C$575,'Design Component Spatial Info'!P$231:P$575)</f>
        <v>554450</v>
      </c>
      <c r="AM238" s="28">
        <v>0.26059199999999999</v>
      </c>
      <c r="AN238" s="97" t="str">
        <f t="shared" si="74"/>
        <v>M</v>
      </c>
    </row>
    <row r="239" spans="1:40" x14ac:dyDescent="0.2">
      <c r="A239" s="60" t="s">
        <v>765</v>
      </c>
      <c r="B239" s="60" t="s">
        <v>619</v>
      </c>
      <c r="C239" s="60" t="s">
        <v>31</v>
      </c>
      <c r="D239" s="60" t="s">
        <v>653</v>
      </c>
      <c r="E239" s="98" t="str">
        <f t="shared" si="75"/>
        <v>064-1</v>
      </c>
      <c r="F239" s="65">
        <v>41756</v>
      </c>
      <c r="G239" s="60" t="s">
        <v>926</v>
      </c>
      <c r="H239" s="58" t="s">
        <v>763</v>
      </c>
      <c r="I239" s="66">
        <v>0.49652777777777773</v>
      </c>
      <c r="J239" s="67">
        <v>1</v>
      </c>
      <c r="K239" s="60" t="s">
        <v>96</v>
      </c>
      <c r="L239" s="62">
        <v>5</v>
      </c>
      <c r="M239" s="62">
        <v>3</v>
      </c>
      <c r="N239" s="67">
        <v>3</v>
      </c>
      <c r="O239" s="60" t="s">
        <v>63</v>
      </c>
      <c r="P239" s="58" t="s">
        <v>141</v>
      </c>
      <c r="R239" s="62">
        <v>0</v>
      </c>
      <c r="V239" s="62"/>
      <c r="W239" s="62"/>
      <c r="AD239" s="62">
        <f>LOOKUP($D239,'Design Component Spatial Info'!$C$231:$C$575,'Design Component Spatial Info'!E$231:E$575)</f>
        <v>10</v>
      </c>
      <c r="AE239" s="62">
        <f>LOOKUP($D239,'Design Component Spatial Info'!$C$231:$C$575,'Design Component Spatial Info'!M$231:M$575)</f>
        <v>662301.90720000002</v>
      </c>
      <c r="AF239" s="62">
        <f>LOOKUP($D239,'Design Component Spatial Info'!$C$231:$C$575,'Design Component Spatial Info'!N$231:N$575)</f>
        <v>5528513.0634000003</v>
      </c>
      <c r="AG239" s="67">
        <f t="shared" si="76"/>
        <v>0</v>
      </c>
      <c r="AH239" s="67">
        <f t="shared" si="77"/>
        <v>0</v>
      </c>
      <c r="AI239" s="62">
        <f>LOOKUP($D239,'Design Component Spatial Info'!$C$231:$C$575,'Design Component Spatial Info'!O$231:O$575)</f>
        <v>1377668</v>
      </c>
      <c r="AJ239" s="62">
        <f>LOOKUP($D239,'Design Component Spatial Info'!$C$231:$C$575,'Design Component Spatial Info'!P$231:P$575)</f>
        <v>555250</v>
      </c>
      <c r="AM239" s="28">
        <v>5.8604000000000003E-2</v>
      </c>
      <c r="AN239" s="97" t="str">
        <f t="shared" si="74"/>
        <v>L</v>
      </c>
    </row>
    <row r="240" spans="1:40" x14ac:dyDescent="0.2">
      <c r="A240" s="60" t="s">
        <v>765</v>
      </c>
      <c r="B240" s="60" t="s">
        <v>619</v>
      </c>
      <c r="C240" s="60" t="s">
        <v>31</v>
      </c>
      <c r="D240" s="60" t="s">
        <v>646</v>
      </c>
      <c r="E240" s="98" t="str">
        <f t="shared" si="75"/>
        <v>065-1</v>
      </c>
      <c r="F240" s="65">
        <v>41756</v>
      </c>
      <c r="G240" s="60" t="s">
        <v>926</v>
      </c>
      <c r="H240" s="58" t="s">
        <v>763</v>
      </c>
      <c r="I240" s="66">
        <v>0.32569444444444445</v>
      </c>
      <c r="J240" s="67">
        <v>1</v>
      </c>
      <c r="K240" s="60" t="s">
        <v>96</v>
      </c>
      <c r="L240" s="62">
        <v>-2</v>
      </c>
      <c r="M240" s="62">
        <v>2</v>
      </c>
      <c r="N240" s="67">
        <v>2</v>
      </c>
      <c r="O240" s="60" t="s">
        <v>63</v>
      </c>
      <c r="P240" s="58" t="s">
        <v>383</v>
      </c>
      <c r="Q240" s="67">
        <v>180</v>
      </c>
      <c r="R240" s="62">
        <v>1</v>
      </c>
      <c r="S240" s="62" t="s">
        <v>135</v>
      </c>
      <c r="T240" s="58" t="s">
        <v>103</v>
      </c>
      <c r="U240" s="56" t="s">
        <v>85</v>
      </c>
      <c r="V240" s="62">
        <v>290</v>
      </c>
      <c r="W240" s="62">
        <v>200</v>
      </c>
      <c r="X240" s="62" t="s">
        <v>145</v>
      </c>
      <c r="Y240" s="56" t="s">
        <v>121</v>
      </c>
      <c r="AA240" s="56" t="s">
        <v>1257</v>
      </c>
      <c r="AD240" s="62">
        <f>LOOKUP($D240,'Design Component Spatial Info'!$C$231:$C$575,'Design Component Spatial Info'!E$231:E$575)</f>
        <v>10</v>
      </c>
      <c r="AE240" s="62">
        <f>LOOKUP($D240,'Design Component Spatial Info'!$C$231:$C$575,'Design Component Spatial Info'!M$231:M$575)</f>
        <v>667789.33609999996</v>
      </c>
      <c r="AF240" s="62">
        <f>LOOKUP($D240,'Design Component Spatial Info'!$C$231:$C$575,'Design Component Spatial Info'!N$231:N$575)</f>
        <v>5525867.8948999997</v>
      </c>
      <c r="AG240" s="67">
        <f t="shared" si="76"/>
        <v>667601.3975758428</v>
      </c>
      <c r="AH240" s="67">
        <f t="shared" si="77"/>
        <v>5525936.298928665</v>
      </c>
      <c r="AI240" s="62">
        <f>LOOKUP($D240,'Design Component Spatial Info'!$C$231:$C$575,'Design Component Spatial Info'!O$231:O$575)</f>
        <v>1383268</v>
      </c>
      <c r="AJ240" s="62">
        <f>LOOKUP($D240,'Design Component Spatial Info'!$C$231:$C$575,'Design Component Spatial Info'!P$231:P$575)</f>
        <v>552850</v>
      </c>
      <c r="AK240">
        <v>1383077.183</v>
      </c>
      <c r="AL240">
        <v>552910.02300000004</v>
      </c>
      <c r="AM240" s="28">
        <v>0.105833</v>
      </c>
      <c r="AN240" s="97" t="str">
        <f t="shared" si="74"/>
        <v>L</v>
      </c>
    </row>
    <row r="241" spans="1:40" x14ac:dyDescent="0.2">
      <c r="A241" s="60" t="s">
        <v>765</v>
      </c>
      <c r="B241" s="60" t="s">
        <v>619</v>
      </c>
      <c r="C241" s="60" t="s">
        <v>31</v>
      </c>
      <c r="D241" s="60" t="s">
        <v>647</v>
      </c>
      <c r="E241" s="98" t="str">
        <f t="shared" si="75"/>
        <v>065-1</v>
      </c>
      <c r="F241" s="65">
        <v>41756</v>
      </c>
      <c r="G241" s="60" t="s">
        <v>926</v>
      </c>
      <c r="H241" s="58" t="s">
        <v>763</v>
      </c>
      <c r="I241" s="66">
        <v>0.30208333333333331</v>
      </c>
      <c r="J241" s="67">
        <v>1</v>
      </c>
      <c r="K241" s="60" t="s">
        <v>96</v>
      </c>
      <c r="L241" s="62">
        <v>0</v>
      </c>
      <c r="M241" s="62">
        <v>0</v>
      </c>
      <c r="N241" s="67">
        <v>2</v>
      </c>
      <c r="O241" s="60" t="s">
        <v>63</v>
      </c>
      <c r="P241" s="58" t="s">
        <v>383</v>
      </c>
      <c r="Q241" s="67">
        <v>45</v>
      </c>
      <c r="R241" s="62">
        <v>1</v>
      </c>
      <c r="S241" s="62" t="s">
        <v>135</v>
      </c>
      <c r="T241" s="58" t="s">
        <v>39</v>
      </c>
      <c r="U241" s="56" t="s">
        <v>87</v>
      </c>
      <c r="V241" s="62">
        <v>226</v>
      </c>
      <c r="W241" s="62">
        <v>75</v>
      </c>
      <c r="X241" s="62" t="s">
        <v>145</v>
      </c>
      <c r="Y241" s="56" t="s">
        <v>121</v>
      </c>
      <c r="AA241" s="56" t="s">
        <v>1258</v>
      </c>
      <c r="AD241" s="62">
        <f>LOOKUP($D241,'Design Component Spatial Info'!$C$231:$C$575,'Design Component Spatial Info'!E$231:E$575)</f>
        <v>10</v>
      </c>
      <c r="AE241" s="62">
        <f>LOOKUP($D241,'Design Component Spatial Info'!$C$231:$C$575,'Design Component Spatial Info'!M$231:M$575)</f>
        <v>667824.66689999995</v>
      </c>
      <c r="AF241" s="62">
        <f>LOOKUP($D241,'Design Component Spatial Info'!$C$231:$C$575,'Design Component Spatial Info'!N$231:N$575)</f>
        <v>5526667.1977000004</v>
      </c>
      <c r="AG241" s="67">
        <f t="shared" si="76"/>
        <v>667770.71641497454</v>
      </c>
      <c r="AH241" s="67">
        <f t="shared" si="77"/>
        <v>5526615.0983222155</v>
      </c>
      <c r="AI241" s="62">
        <f>LOOKUP($D241,'Design Component Spatial Info'!$C$231:$C$575,'Design Component Spatial Info'!O$231:O$575)</f>
        <v>1383268</v>
      </c>
      <c r="AJ241" s="62">
        <f>LOOKUP($D241,'Design Component Spatial Info'!$C$231:$C$575,'Design Component Spatial Info'!P$231:P$575)</f>
        <v>553650</v>
      </c>
      <c r="AK241">
        <v>1383216.392</v>
      </c>
      <c r="AL241">
        <v>553595.57200000004</v>
      </c>
      <c r="AM241" s="28">
        <v>7.9111000000000001E-2</v>
      </c>
      <c r="AN241" s="97" t="str">
        <f t="shared" si="74"/>
        <v>L</v>
      </c>
    </row>
    <row r="242" spans="1:40" x14ac:dyDescent="0.2">
      <c r="A242" s="60" t="s">
        <v>765</v>
      </c>
      <c r="B242" s="60" t="s">
        <v>619</v>
      </c>
      <c r="C242" s="60" t="s">
        <v>31</v>
      </c>
      <c r="D242" s="60" t="s">
        <v>648</v>
      </c>
      <c r="E242" s="98" t="str">
        <f t="shared" si="75"/>
        <v>065-1</v>
      </c>
      <c r="F242" s="65">
        <v>41756</v>
      </c>
      <c r="G242" s="60" t="s">
        <v>926</v>
      </c>
      <c r="H242" s="58" t="s">
        <v>763</v>
      </c>
      <c r="I242" s="66">
        <v>0.34583333333333338</v>
      </c>
      <c r="J242" s="67">
        <v>1</v>
      </c>
      <c r="K242" s="60" t="s">
        <v>96</v>
      </c>
      <c r="L242" s="62">
        <v>-2</v>
      </c>
      <c r="M242" s="62">
        <v>3</v>
      </c>
      <c r="N242" s="67">
        <v>2</v>
      </c>
      <c r="O242" s="60" t="s">
        <v>63</v>
      </c>
      <c r="P242" s="58" t="s">
        <v>141</v>
      </c>
      <c r="R242" s="62">
        <v>0</v>
      </c>
      <c r="V242" s="62"/>
      <c r="W242" s="62"/>
      <c r="AD242" s="62">
        <f>LOOKUP($D242,'Design Component Spatial Info'!$C$231:$C$575,'Design Component Spatial Info'!E$231:E$575)</f>
        <v>10</v>
      </c>
      <c r="AE242" s="62">
        <f>LOOKUP($D242,'Design Component Spatial Info'!$C$231:$C$575,'Design Component Spatial Info'!M$231:M$575)</f>
        <v>668588.38159999996</v>
      </c>
      <c r="AF242" s="62">
        <f>LOOKUP($D242,'Design Component Spatial Info'!$C$231:$C$575,'Design Component Spatial Info'!N$231:N$575)</f>
        <v>5525832.5318</v>
      </c>
      <c r="AG242" s="67">
        <f t="shared" si="76"/>
        <v>0</v>
      </c>
      <c r="AH242" s="67">
        <f t="shared" si="77"/>
        <v>0</v>
      </c>
      <c r="AI242" s="62">
        <f>LOOKUP($D242,'Design Component Spatial Info'!$C$231:$C$575,'Design Component Spatial Info'!O$231:O$575)</f>
        <v>1384068</v>
      </c>
      <c r="AJ242" s="62">
        <f>LOOKUP($D242,'Design Component Spatial Info'!$C$231:$C$575,'Design Component Spatial Info'!P$231:P$575)</f>
        <v>552850</v>
      </c>
      <c r="AM242" s="28">
        <v>0.11716500000000001</v>
      </c>
      <c r="AN242" s="97" t="str">
        <f t="shared" si="74"/>
        <v>L</v>
      </c>
    </row>
    <row r="243" spans="1:40" x14ac:dyDescent="0.2">
      <c r="A243" s="60" t="s">
        <v>765</v>
      </c>
      <c r="B243" s="60" t="s">
        <v>619</v>
      </c>
      <c r="C243" s="60" t="s">
        <v>31</v>
      </c>
      <c r="D243" s="60" t="s">
        <v>649</v>
      </c>
      <c r="E243" s="98" t="str">
        <f t="shared" si="75"/>
        <v>065-1</v>
      </c>
      <c r="F243" s="65">
        <v>41756</v>
      </c>
      <c r="G243" s="60" t="s">
        <v>926</v>
      </c>
      <c r="H243" s="58" t="s">
        <v>763</v>
      </c>
      <c r="I243" s="66">
        <v>0.27777777777777779</v>
      </c>
      <c r="J243" s="67">
        <v>1</v>
      </c>
      <c r="K243" s="60" t="s">
        <v>96</v>
      </c>
      <c r="L243" s="62">
        <v>-2</v>
      </c>
      <c r="M243" s="62">
        <v>0</v>
      </c>
      <c r="N243" s="67">
        <v>3</v>
      </c>
      <c r="O243" s="60" t="s">
        <v>63</v>
      </c>
      <c r="P243" s="58" t="s">
        <v>383</v>
      </c>
      <c r="Q243" s="67">
        <v>50</v>
      </c>
      <c r="R243" s="62">
        <v>1</v>
      </c>
      <c r="S243" s="62" t="s">
        <v>75</v>
      </c>
      <c r="T243" s="58" t="s">
        <v>146</v>
      </c>
      <c r="U243" s="56" t="s">
        <v>83</v>
      </c>
      <c r="V243" s="62">
        <v>226</v>
      </c>
      <c r="W243" s="62">
        <v>50</v>
      </c>
      <c r="X243" s="62" t="s">
        <v>145</v>
      </c>
      <c r="Y243" s="56" t="s">
        <v>121</v>
      </c>
      <c r="AA243" s="56" t="s">
        <v>1259</v>
      </c>
      <c r="AD243" s="62">
        <f>LOOKUP($D243,'Design Component Spatial Info'!$C$231:$C$575,'Design Component Spatial Info'!E$231:E$575)</f>
        <v>10</v>
      </c>
      <c r="AE243" s="62">
        <f>LOOKUP($D243,'Design Component Spatial Info'!$C$231:$C$575,'Design Component Spatial Info'!M$231:M$575)</f>
        <v>668623.71959999995</v>
      </c>
      <c r="AF243" s="62">
        <f>LOOKUP($D243,'Design Component Spatial Info'!$C$231:$C$575,'Design Component Spatial Info'!N$231:N$575)</f>
        <v>5526631.8373999996</v>
      </c>
      <c r="AG243" s="67">
        <f t="shared" si="76"/>
        <v>668587.75260998297</v>
      </c>
      <c r="AH243" s="67">
        <f t="shared" si="77"/>
        <v>5526597.1044814764</v>
      </c>
      <c r="AI243" s="62">
        <f>LOOKUP($D243,'Design Component Spatial Info'!$C$231:$C$575,'Design Component Spatial Info'!O$231:O$575)</f>
        <v>1384068</v>
      </c>
      <c r="AJ243" s="62">
        <f>LOOKUP($D243,'Design Component Spatial Info'!$C$231:$C$575,'Design Component Spatial Info'!P$231:P$575)</f>
        <v>553650</v>
      </c>
      <c r="AK243">
        <v>1384033.595</v>
      </c>
      <c r="AL243">
        <v>553613.71499999997</v>
      </c>
      <c r="AM243" s="28">
        <v>0.10253899999999999</v>
      </c>
      <c r="AN243" s="97" t="str">
        <f t="shared" si="74"/>
        <v>L</v>
      </c>
    </row>
    <row r="244" spans="1:40" x14ac:dyDescent="0.2">
      <c r="A244" s="60" t="s">
        <v>765</v>
      </c>
      <c r="B244" s="60" t="s">
        <v>619</v>
      </c>
      <c r="C244" s="60" t="s">
        <v>31</v>
      </c>
      <c r="D244" s="60" t="s">
        <v>915</v>
      </c>
      <c r="E244" s="98" t="str">
        <f t="shared" si="75"/>
        <v>066-1</v>
      </c>
      <c r="F244" s="65">
        <v>41745</v>
      </c>
      <c r="G244" s="60" t="s">
        <v>382</v>
      </c>
      <c r="H244" s="58" t="s">
        <v>763</v>
      </c>
      <c r="I244" s="66">
        <v>0.25</v>
      </c>
      <c r="J244" s="67">
        <v>1</v>
      </c>
      <c r="K244" s="60" t="s">
        <v>95</v>
      </c>
      <c r="L244" s="62">
        <v>2</v>
      </c>
      <c r="M244" s="62">
        <v>0</v>
      </c>
      <c r="N244" s="67">
        <v>4</v>
      </c>
      <c r="O244" s="60" t="s">
        <v>63</v>
      </c>
      <c r="P244" s="58" t="s">
        <v>141</v>
      </c>
      <c r="R244" s="62">
        <v>0</v>
      </c>
      <c r="V244" s="62"/>
      <c r="W244" s="62"/>
      <c r="AD244" s="62">
        <f>LOOKUP($D244,'Design Component Spatial Info'!$C$231:$C$575,'Design Component Spatial Info'!E$231:E$575)</f>
        <v>10</v>
      </c>
      <c r="AE244" s="62">
        <f>LOOKUP($D244,'Design Component Spatial Info'!$C$231:$C$575,'Design Component Spatial Info'!M$231:M$575)</f>
        <v>670261</v>
      </c>
      <c r="AF244" s="62">
        <f>LOOKUP($D244,'Design Component Spatial Info'!$C$231:$C$575,'Design Component Spatial Info'!N$231:N$575)</f>
        <v>5528973</v>
      </c>
      <c r="AG244" s="67">
        <f t="shared" ref="AG244:AG246" si="78">IF(V244="",0,SIN(RADIANS(VALUE(V244)))*VALUE(W244)+AE244)</f>
        <v>0</v>
      </c>
      <c r="AH244" s="67">
        <f t="shared" ref="AH244:AH246" si="79">IF(V244="",0,COS(RADIANS(VALUE(V244)))*VALUE(W244)+AF244)</f>
        <v>0</v>
      </c>
      <c r="AI244" s="62">
        <f>LOOKUP($D244,'Design Component Spatial Info'!$C$231:$C$575,'Design Component Spatial Info'!O$231:O$575)</f>
        <v>1385600.5560000001</v>
      </c>
      <c r="AJ244" s="62">
        <f>LOOKUP($D244,'Design Component Spatial Info'!$C$231:$C$575,'Design Component Spatial Info'!P$231:P$575)</f>
        <v>556061.03899999999</v>
      </c>
      <c r="AM244" s="28">
        <v>4.2144000000000001E-2</v>
      </c>
      <c r="AN244" s="97" t="str">
        <f t="shared" si="74"/>
        <v>VL</v>
      </c>
    </row>
    <row r="245" spans="1:40" x14ac:dyDescent="0.2">
      <c r="A245" s="60" t="s">
        <v>765</v>
      </c>
      <c r="B245" s="60" t="s">
        <v>619</v>
      </c>
      <c r="C245" s="60" t="s">
        <v>31</v>
      </c>
      <c r="D245" s="60" t="s">
        <v>916</v>
      </c>
      <c r="E245" s="98" t="str">
        <f t="shared" si="75"/>
        <v>066-1</v>
      </c>
      <c r="F245" s="65">
        <v>41745</v>
      </c>
      <c r="G245" s="60" t="s">
        <v>382</v>
      </c>
      <c r="H245" s="58" t="s">
        <v>763</v>
      </c>
      <c r="I245" s="66">
        <v>0.24513888888888888</v>
      </c>
      <c r="J245" s="67">
        <v>1</v>
      </c>
      <c r="K245" s="60" t="s">
        <v>95</v>
      </c>
      <c r="L245" s="62">
        <v>2</v>
      </c>
      <c r="M245" s="62">
        <v>0</v>
      </c>
      <c r="N245" s="67">
        <v>4</v>
      </c>
      <c r="O245" s="60" t="s">
        <v>39</v>
      </c>
      <c r="P245" s="58" t="s">
        <v>141</v>
      </c>
      <c r="R245" s="62">
        <v>0</v>
      </c>
      <c r="V245" s="62"/>
      <c r="W245" s="62"/>
      <c r="AD245" s="62">
        <f>LOOKUP($D245,'Design Component Spatial Info'!$C$231:$C$575,'Design Component Spatial Info'!E$231:E$575)</f>
        <v>10</v>
      </c>
      <c r="AE245" s="62">
        <f>LOOKUP($D245,'Design Component Spatial Info'!$C$231:$C$575,'Design Component Spatial Info'!M$231:M$575)</f>
        <v>670565</v>
      </c>
      <c r="AF245" s="62">
        <f>LOOKUP($D245,'Design Component Spatial Info'!$C$231:$C$575,'Design Component Spatial Info'!N$231:N$575)</f>
        <v>5529615</v>
      </c>
      <c r="AG245" s="67">
        <f t="shared" si="78"/>
        <v>0</v>
      </c>
      <c r="AH245" s="67">
        <f t="shared" si="79"/>
        <v>0</v>
      </c>
      <c r="AI245" s="62">
        <f>LOOKUP($D245,'Design Component Spatial Info'!$C$231:$C$575,'Design Component Spatial Info'!O$231:O$575)</f>
        <v>1385875.943</v>
      </c>
      <c r="AJ245" s="62">
        <f>LOOKUP($D245,'Design Component Spatial Info'!$C$231:$C$575,'Design Component Spatial Info'!P$231:P$575)</f>
        <v>556715.799</v>
      </c>
      <c r="AM245" s="28">
        <v>8.6953000000000003E-2</v>
      </c>
      <c r="AN245" s="97" t="str">
        <f t="shared" si="74"/>
        <v>L</v>
      </c>
    </row>
    <row r="246" spans="1:40" x14ac:dyDescent="0.2">
      <c r="A246" s="60" t="s">
        <v>765</v>
      </c>
      <c r="B246" s="60" t="s">
        <v>619</v>
      </c>
      <c r="C246" s="60" t="s">
        <v>31</v>
      </c>
      <c r="D246" s="60" t="s">
        <v>917</v>
      </c>
      <c r="E246" s="98" t="str">
        <f t="shared" si="75"/>
        <v>066-1</v>
      </c>
      <c r="F246" s="65">
        <v>41745</v>
      </c>
      <c r="G246" s="60" t="s">
        <v>382</v>
      </c>
      <c r="H246" s="58" t="s">
        <v>763</v>
      </c>
      <c r="I246" s="66">
        <v>0.25555555555555559</v>
      </c>
      <c r="J246" s="67">
        <v>1</v>
      </c>
      <c r="K246" s="60" t="s">
        <v>95</v>
      </c>
      <c r="L246" s="62">
        <v>2</v>
      </c>
      <c r="M246" s="62">
        <v>0</v>
      </c>
      <c r="N246" s="67">
        <v>4</v>
      </c>
      <c r="O246" s="60" t="s">
        <v>63</v>
      </c>
      <c r="P246" s="58" t="s">
        <v>141</v>
      </c>
      <c r="R246" s="62">
        <v>0</v>
      </c>
      <c r="V246" s="62"/>
      <c r="W246" s="62"/>
      <c r="AD246" s="62">
        <f>LOOKUP($D246,'Design Component Spatial Info'!$C$231:$C$575,'Design Component Spatial Info'!E$231:E$575)</f>
        <v>10</v>
      </c>
      <c r="AE246" s="62">
        <f>LOOKUP($D246,'Design Component Spatial Info'!$C$231:$C$575,'Design Component Spatial Info'!M$231:M$575)</f>
        <v>671045</v>
      </c>
      <c r="AF246" s="62">
        <f>LOOKUP($D246,'Design Component Spatial Info'!$C$231:$C$575,'Design Component Spatial Info'!N$231:N$575)</f>
        <v>5529836</v>
      </c>
      <c r="AG246" s="67">
        <f t="shared" si="78"/>
        <v>0</v>
      </c>
      <c r="AH246" s="67">
        <f t="shared" si="79"/>
        <v>0</v>
      </c>
      <c r="AI246" s="62">
        <f>LOOKUP($D246,'Design Component Spatial Info'!$C$231:$C$575,'Design Component Spatial Info'!O$231:O$575)</f>
        <v>1386345.7860000001</v>
      </c>
      <c r="AJ246" s="62">
        <f>LOOKUP($D246,'Design Component Spatial Info'!$C$231:$C$575,'Design Component Spatial Info'!P$231:P$575)</f>
        <v>556957.78899999999</v>
      </c>
      <c r="AM246" s="28">
        <v>6.7573999999999995E-2</v>
      </c>
      <c r="AN246" s="97" t="str">
        <f t="shared" si="74"/>
        <v>L</v>
      </c>
    </row>
    <row r="247" spans="1:40" x14ac:dyDescent="0.2">
      <c r="A247" s="60" t="s">
        <v>765</v>
      </c>
      <c r="B247" s="60" t="s">
        <v>619</v>
      </c>
      <c r="C247" s="60" t="s">
        <v>31</v>
      </c>
      <c r="D247" s="60" t="s">
        <v>670</v>
      </c>
      <c r="E247" s="98" t="str">
        <f t="shared" si="75"/>
        <v>067-1</v>
      </c>
      <c r="F247" s="65">
        <v>41735</v>
      </c>
      <c r="G247" s="60" t="s">
        <v>382</v>
      </c>
      <c r="H247" s="58" t="s">
        <v>763</v>
      </c>
      <c r="I247" s="66">
        <v>0.39513888888888887</v>
      </c>
      <c r="J247" s="67">
        <v>1</v>
      </c>
      <c r="K247" s="60" t="s">
        <v>96</v>
      </c>
      <c r="L247" s="62">
        <v>8</v>
      </c>
      <c r="M247" s="62">
        <v>3</v>
      </c>
      <c r="N247" s="67">
        <v>2</v>
      </c>
      <c r="O247" s="60" t="s">
        <v>63</v>
      </c>
      <c r="P247" s="58" t="s">
        <v>141</v>
      </c>
      <c r="R247" s="62">
        <v>0</v>
      </c>
      <c r="V247" s="62"/>
      <c r="W247" s="62"/>
      <c r="AD247" s="62">
        <f>LOOKUP($D247,'Design Component Spatial Info'!$C$231:$C$575,'Design Component Spatial Info'!E$231:E$575)</f>
        <v>10</v>
      </c>
      <c r="AE247" s="62">
        <f>LOOKUP($D247,'Design Component Spatial Info'!$C$231:$C$575,'Design Component Spatial Info'!M$231:M$575)</f>
        <v>672150.8456</v>
      </c>
      <c r="AF247" s="62">
        <f>LOOKUP($D247,'Design Component Spatial Info'!$C$231:$C$575,'Design Component Spatial Info'!N$231:N$575)</f>
        <v>5532093.9589999998</v>
      </c>
      <c r="AG247" s="67">
        <f t="shared" si="76"/>
        <v>0</v>
      </c>
      <c r="AH247" s="67">
        <f t="shared" si="77"/>
        <v>0</v>
      </c>
      <c r="AI247" s="62">
        <f>LOOKUP($D247,'Design Component Spatial Info'!$C$231:$C$575,'Design Component Spatial Info'!O$231:O$575)</f>
        <v>1387350.922</v>
      </c>
      <c r="AJ247" s="62">
        <f>LOOKUP($D247,'Design Component Spatial Info'!$C$231:$C$575,'Design Component Spatial Info'!P$231:P$575)</f>
        <v>559262.27919999999</v>
      </c>
      <c r="AM247" s="28">
        <v>3.1481000000000002E-2</v>
      </c>
      <c r="AN247" s="97" t="str">
        <f t="shared" si="74"/>
        <v>VL</v>
      </c>
    </row>
    <row r="248" spans="1:40" x14ac:dyDescent="0.2">
      <c r="A248" s="60" t="s">
        <v>765</v>
      </c>
      <c r="B248" s="60" t="s">
        <v>619</v>
      </c>
      <c r="C248" s="60" t="s">
        <v>31</v>
      </c>
      <c r="D248" s="60" t="s">
        <v>671</v>
      </c>
      <c r="E248" s="98" t="str">
        <f t="shared" si="75"/>
        <v>067-1</v>
      </c>
      <c r="F248" s="65">
        <v>41735</v>
      </c>
      <c r="G248" s="60" t="s">
        <v>382</v>
      </c>
      <c r="H248" s="58" t="s">
        <v>763</v>
      </c>
      <c r="I248" s="66">
        <v>0.375</v>
      </c>
      <c r="J248" s="67">
        <v>1</v>
      </c>
      <c r="K248" s="60" t="s">
        <v>96</v>
      </c>
      <c r="L248" s="62">
        <v>8</v>
      </c>
      <c r="M248" s="62">
        <v>1</v>
      </c>
      <c r="N248" s="67">
        <v>2</v>
      </c>
      <c r="O248" s="60" t="s">
        <v>63</v>
      </c>
      <c r="P248" s="58" t="s">
        <v>141</v>
      </c>
      <c r="R248" s="62">
        <v>0</v>
      </c>
      <c r="V248" s="62"/>
      <c r="W248" s="62"/>
      <c r="AD248" s="62">
        <f>LOOKUP($D248,'Design Component Spatial Info'!$C$231:$C$575,'Design Component Spatial Info'!E$231:E$575)</f>
        <v>10</v>
      </c>
      <c r="AE248" s="62">
        <f>LOOKUP($D248,'Design Component Spatial Info'!$C$231:$C$575,'Design Component Spatial Info'!M$231:M$575)</f>
        <v>672102.82709999999</v>
      </c>
      <c r="AF248" s="62">
        <f>LOOKUP($D248,'Design Component Spatial Info'!$C$231:$C$575,'Design Component Spatial Info'!N$231:N$575)</f>
        <v>5532884.6222999999</v>
      </c>
      <c r="AG248" s="67">
        <f t="shared" si="76"/>
        <v>0</v>
      </c>
      <c r="AH248" s="67">
        <f t="shared" si="77"/>
        <v>0</v>
      </c>
      <c r="AI248" s="62">
        <f>LOOKUP($D248,'Design Component Spatial Info'!$C$231:$C$575,'Design Component Spatial Info'!O$231:O$575)</f>
        <v>1387268</v>
      </c>
      <c r="AJ248" s="62">
        <f>LOOKUP($D248,'Design Component Spatial Info'!$C$231:$C$575,'Design Component Spatial Info'!P$231:P$575)</f>
        <v>560050</v>
      </c>
      <c r="AM248" s="28">
        <v>0.161439</v>
      </c>
      <c r="AN248" s="97" t="str">
        <f t="shared" si="74"/>
        <v>M</v>
      </c>
    </row>
    <row r="249" spans="1:40" x14ac:dyDescent="0.2">
      <c r="A249" s="60" t="s">
        <v>765</v>
      </c>
      <c r="B249" s="60" t="s">
        <v>619</v>
      </c>
      <c r="C249" s="60" t="s">
        <v>31</v>
      </c>
      <c r="D249" s="60" t="s">
        <v>672</v>
      </c>
      <c r="E249" s="98" t="str">
        <f t="shared" si="75"/>
        <v>067-1</v>
      </c>
      <c r="F249" s="65">
        <v>41735</v>
      </c>
      <c r="G249" s="60" t="s">
        <v>382</v>
      </c>
      <c r="H249" s="58" t="s">
        <v>763</v>
      </c>
      <c r="I249" s="66">
        <v>0.3430555555555555</v>
      </c>
      <c r="J249" s="67">
        <v>1</v>
      </c>
      <c r="K249" s="60" t="s">
        <v>96</v>
      </c>
      <c r="L249" s="62">
        <v>6</v>
      </c>
      <c r="M249" s="62">
        <v>1</v>
      </c>
      <c r="N249" s="67">
        <v>2</v>
      </c>
      <c r="O249" s="60" t="s">
        <v>63</v>
      </c>
      <c r="P249" s="58" t="s">
        <v>141</v>
      </c>
      <c r="R249" s="62">
        <v>0</v>
      </c>
      <c r="V249" s="62"/>
      <c r="W249" s="62"/>
      <c r="AD249" s="62">
        <f>LOOKUP($D249,'Design Component Spatial Info'!$C$231:$C$575,'Design Component Spatial Info'!E$231:E$575)</f>
        <v>10</v>
      </c>
      <c r="AE249" s="62">
        <f>LOOKUP($D249,'Design Component Spatial Info'!$C$231:$C$575,'Design Component Spatial Info'!M$231:M$575)</f>
        <v>672866.58349999995</v>
      </c>
      <c r="AF249" s="62">
        <f>LOOKUP($D249,'Design Component Spatial Info'!$C$231:$C$575,'Design Component Spatial Info'!N$231:N$575)</f>
        <v>5532049.9819</v>
      </c>
      <c r="AG249" s="67">
        <f t="shared" si="76"/>
        <v>0</v>
      </c>
      <c r="AH249" s="67">
        <f t="shared" si="77"/>
        <v>0</v>
      </c>
      <c r="AI249" s="62">
        <f>LOOKUP($D249,'Design Component Spatial Info'!$C$231:$C$575,'Design Component Spatial Info'!O$231:O$575)</f>
        <v>1388068</v>
      </c>
      <c r="AJ249" s="62">
        <f>LOOKUP($D249,'Design Component Spatial Info'!$C$231:$C$575,'Design Component Spatial Info'!P$231:P$575)</f>
        <v>559250</v>
      </c>
      <c r="AM249" s="28">
        <v>0.10260899999999999</v>
      </c>
      <c r="AN249" s="97" t="str">
        <f t="shared" si="74"/>
        <v>L</v>
      </c>
    </row>
    <row r="250" spans="1:40" x14ac:dyDescent="0.2">
      <c r="A250" s="60" t="s">
        <v>765</v>
      </c>
      <c r="B250" s="60" t="s">
        <v>619</v>
      </c>
      <c r="C250" s="60" t="s">
        <v>31</v>
      </c>
      <c r="D250" s="60" t="s">
        <v>673</v>
      </c>
      <c r="E250" s="98" t="str">
        <f t="shared" si="75"/>
        <v>067-1</v>
      </c>
      <c r="F250" s="65">
        <v>41735</v>
      </c>
      <c r="G250" s="60" t="s">
        <v>382</v>
      </c>
      <c r="H250" s="58" t="s">
        <v>763</v>
      </c>
      <c r="I250" s="66">
        <v>0.35833333333333334</v>
      </c>
      <c r="J250" s="67">
        <v>1</v>
      </c>
      <c r="K250" s="60" t="s">
        <v>96</v>
      </c>
      <c r="L250" s="62">
        <v>6</v>
      </c>
      <c r="M250" s="62">
        <v>2</v>
      </c>
      <c r="N250" s="67">
        <v>2</v>
      </c>
      <c r="O250" s="60" t="s">
        <v>63</v>
      </c>
      <c r="P250" s="58" t="s">
        <v>141</v>
      </c>
      <c r="R250" s="62">
        <v>0</v>
      </c>
      <c r="V250" s="62"/>
      <c r="W250" s="62"/>
      <c r="AD250" s="62">
        <f>LOOKUP($D250,'Design Component Spatial Info'!$C$231:$C$575,'Design Component Spatial Info'!E$231:E$575)</f>
        <v>10</v>
      </c>
      <c r="AE250" s="62">
        <f>LOOKUP($D250,'Design Component Spatial Info'!$C$231:$C$575,'Design Component Spatial Info'!M$231:M$575)</f>
        <v>672901.94530000002</v>
      </c>
      <c r="AF250" s="62">
        <f>LOOKUP($D250,'Design Component Spatial Info'!$C$231:$C$575,'Design Component Spatial Info'!N$231:N$575)</f>
        <v>5532849.2489999998</v>
      </c>
      <c r="AG250" s="67">
        <f t="shared" si="76"/>
        <v>0</v>
      </c>
      <c r="AH250" s="67">
        <f t="shared" si="77"/>
        <v>0</v>
      </c>
      <c r="AI250" s="62">
        <f>LOOKUP($D250,'Design Component Spatial Info'!$C$231:$C$575,'Design Component Spatial Info'!O$231:O$575)</f>
        <v>1388068</v>
      </c>
      <c r="AJ250" s="62">
        <f>LOOKUP($D250,'Design Component Spatial Info'!$C$231:$C$575,'Design Component Spatial Info'!P$231:P$575)</f>
        <v>560050</v>
      </c>
      <c r="AM250" s="28">
        <v>0.03</v>
      </c>
      <c r="AN250" s="97" t="str">
        <f t="shared" si="74"/>
        <v>VL</v>
      </c>
    </row>
    <row r="251" spans="1:40" x14ac:dyDescent="0.2">
      <c r="A251" s="60" t="s">
        <v>765</v>
      </c>
      <c r="B251" s="60" t="s">
        <v>619</v>
      </c>
      <c r="C251" s="60" t="s">
        <v>31</v>
      </c>
      <c r="D251" s="60" t="s">
        <v>678</v>
      </c>
      <c r="E251" s="98" t="str">
        <f t="shared" si="75"/>
        <v>068-1</v>
      </c>
      <c r="F251" s="65">
        <v>41756</v>
      </c>
      <c r="G251" s="60" t="s">
        <v>382</v>
      </c>
      <c r="H251" s="58" t="s">
        <v>763</v>
      </c>
      <c r="I251" s="66">
        <v>0.54722222222222217</v>
      </c>
      <c r="J251" s="67">
        <v>1</v>
      </c>
      <c r="K251" s="60" t="s">
        <v>96</v>
      </c>
      <c r="L251" s="62">
        <v>6</v>
      </c>
      <c r="M251" s="62">
        <v>3</v>
      </c>
      <c r="N251" s="67">
        <v>2</v>
      </c>
      <c r="O251" s="60" t="s">
        <v>63</v>
      </c>
      <c r="P251" s="58" t="s">
        <v>383</v>
      </c>
      <c r="Q251" s="67">
        <v>25</v>
      </c>
      <c r="R251" s="62">
        <v>1</v>
      </c>
      <c r="S251" s="62" t="s">
        <v>75</v>
      </c>
      <c r="T251" s="58" t="s">
        <v>146</v>
      </c>
      <c r="U251" s="56" t="s">
        <v>83</v>
      </c>
      <c r="V251" s="62">
        <v>102</v>
      </c>
      <c r="W251" s="62">
        <v>60</v>
      </c>
      <c r="X251" s="62" t="s">
        <v>145</v>
      </c>
      <c r="Y251" s="56" t="s">
        <v>121</v>
      </c>
      <c r="AA251" s="56" t="s">
        <v>1260</v>
      </c>
      <c r="AD251" s="62">
        <f>LOOKUP($D251,'Design Component Spatial Info'!$C$231:$C$575,'Design Component Spatial Info'!E$231:E$575)</f>
        <v>10</v>
      </c>
      <c r="AE251" s="62">
        <f>LOOKUP($D251,'Design Component Spatial Info'!$C$231:$C$575,'Design Component Spatial Info'!M$231:M$575)</f>
        <v>666544.35620000004</v>
      </c>
      <c r="AF251" s="62">
        <f>LOOKUP($D251,'Design Component Spatial Info'!$C$231:$C$575,'Design Component Spatial Info'!N$231:N$575)</f>
        <v>5533931.2728000004</v>
      </c>
      <c r="AG251" s="67">
        <f t="shared" si="76"/>
        <v>666603.04505604412</v>
      </c>
      <c r="AH251" s="67">
        <f t="shared" si="77"/>
        <v>5533918.7980985511</v>
      </c>
      <c r="AI251" s="62">
        <f>LOOKUP($D251,'Design Component Spatial Info'!$C$231:$C$575,'Design Component Spatial Info'!O$231:O$575)</f>
        <v>1381668</v>
      </c>
      <c r="AJ251" s="62">
        <f>LOOKUP($D251,'Design Component Spatial Info'!$C$231:$C$575,'Design Component Spatial Info'!P$231:P$575)</f>
        <v>560850</v>
      </c>
      <c r="AK251">
        <v>1381727.19</v>
      </c>
      <c r="AL251">
        <v>560840.12899999996</v>
      </c>
      <c r="AM251" s="28">
        <v>0.11471099999999999</v>
      </c>
      <c r="AN251" s="97" t="str">
        <f t="shared" si="74"/>
        <v>L</v>
      </c>
    </row>
    <row r="252" spans="1:40" x14ac:dyDescent="0.2">
      <c r="A252" s="60" t="s">
        <v>765</v>
      </c>
      <c r="B252" s="60" t="s">
        <v>619</v>
      </c>
      <c r="C252" s="60" t="s">
        <v>31</v>
      </c>
      <c r="D252" s="60" t="s">
        <v>679</v>
      </c>
      <c r="E252" s="98" t="str">
        <f t="shared" si="75"/>
        <v>068-1</v>
      </c>
      <c r="F252" s="65">
        <v>41756</v>
      </c>
      <c r="G252" s="60" t="s">
        <v>926</v>
      </c>
      <c r="H252" s="58" t="s">
        <v>763</v>
      </c>
      <c r="I252" s="66">
        <v>0.54722222222222217</v>
      </c>
      <c r="J252" s="67">
        <v>1</v>
      </c>
      <c r="K252" s="60" t="s">
        <v>96</v>
      </c>
      <c r="L252" s="62">
        <v>7</v>
      </c>
      <c r="M252" s="62">
        <v>3</v>
      </c>
      <c r="N252" s="67">
        <v>3</v>
      </c>
      <c r="O252" s="60" t="s">
        <v>63</v>
      </c>
      <c r="P252" s="58" t="s">
        <v>141</v>
      </c>
      <c r="R252" s="62">
        <v>0</v>
      </c>
      <c r="V252" s="62"/>
      <c r="W252" s="62"/>
      <c r="AD252" s="62">
        <f>LOOKUP($D252,'Design Component Spatial Info'!$C$231:$C$575,'Design Component Spatial Info'!E$231:E$575)</f>
        <v>10</v>
      </c>
      <c r="AE252" s="62">
        <f>LOOKUP($D252,'Design Component Spatial Info'!$C$231:$C$575,'Design Component Spatial Info'!M$231:M$575)</f>
        <v>667343.46849999996</v>
      </c>
      <c r="AF252" s="62">
        <f>LOOKUP($D252,'Design Component Spatial Info'!$C$231:$C$575,'Design Component Spatial Info'!N$231:N$575)</f>
        <v>5533895.9523999998</v>
      </c>
      <c r="AG252" s="67">
        <f t="shared" si="76"/>
        <v>0</v>
      </c>
      <c r="AH252" s="67">
        <f t="shared" si="77"/>
        <v>0</v>
      </c>
      <c r="AI252" s="62">
        <f>LOOKUP($D252,'Design Component Spatial Info'!$C$231:$C$575,'Design Component Spatial Info'!O$231:O$575)</f>
        <v>1382468</v>
      </c>
      <c r="AJ252" s="62">
        <f>LOOKUP($D252,'Design Component Spatial Info'!$C$231:$C$575,'Design Component Spatial Info'!P$231:P$575)</f>
        <v>560850</v>
      </c>
      <c r="AM252" s="28">
        <v>3.1642999999999998E-2</v>
      </c>
      <c r="AN252" s="97" t="str">
        <f t="shared" si="74"/>
        <v>VL</v>
      </c>
    </row>
    <row r="253" spans="1:40" x14ac:dyDescent="0.2">
      <c r="A253" s="60" t="s">
        <v>765</v>
      </c>
      <c r="B253" s="60" t="s">
        <v>619</v>
      </c>
      <c r="C253" s="60" t="s">
        <v>31</v>
      </c>
      <c r="D253" s="60" t="s">
        <v>680</v>
      </c>
      <c r="E253" s="98" t="str">
        <f t="shared" si="75"/>
        <v>068-1</v>
      </c>
      <c r="F253" s="65">
        <v>41756</v>
      </c>
      <c r="G253" s="60" t="s">
        <v>382</v>
      </c>
      <c r="H253" s="58" t="s">
        <v>763</v>
      </c>
      <c r="I253" s="66">
        <v>0.5625</v>
      </c>
      <c r="J253" s="67">
        <v>1</v>
      </c>
      <c r="K253" s="60" t="s">
        <v>96</v>
      </c>
      <c r="L253" s="62">
        <v>6</v>
      </c>
      <c r="M253" s="62">
        <v>3</v>
      </c>
      <c r="N253" s="67">
        <v>2</v>
      </c>
      <c r="O253" s="60" t="s">
        <v>63</v>
      </c>
      <c r="P253" s="58" t="s">
        <v>141</v>
      </c>
      <c r="R253" s="62">
        <v>0</v>
      </c>
      <c r="V253" s="62"/>
      <c r="W253" s="62"/>
      <c r="AD253" s="62">
        <f>LOOKUP($D253,'Design Component Spatial Info'!$C$231:$C$575,'Design Component Spatial Info'!E$231:E$575)</f>
        <v>10</v>
      </c>
      <c r="AE253" s="62">
        <f>LOOKUP($D253,'Design Component Spatial Info'!$C$231:$C$575,'Design Component Spatial Info'!M$231:M$575)</f>
        <v>667378.77850000001</v>
      </c>
      <c r="AF253" s="62">
        <f>LOOKUP($D253,'Design Component Spatial Info'!$C$231:$C$575,'Design Component Spatial Info'!N$231:N$575)</f>
        <v>5534695.1863000002</v>
      </c>
      <c r="AG253" s="67">
        <f t="shared" si="76"/>
        <v>0</v>
      </c>
      <c r="AH253" s="67">
        <f t="shared" si="77"/>
        <v>0</v>
      </c>
      <c r="AI253" s="62">
        <f>LOOKUP($D253,'Design Component Spatial Info'!$C$231:$C$575,'Design Component Spatial Info'!O$231:O$575)</f>
        <v>1382468</v>
      </c>
      <c r="AJ253" s="62">
        <f>LOOKUP($D253,'Design Component Spatial Info'!$C$231:$C$575,'Design Component Spatial Info'!P$231:P$575)</f>
        <v>561650</v>
      </c>
      <c r="AM253" s="28">
        <v>4.4607000000000001E-2</v>
      </c>
      <c r="AN253" s="97" t="str">
        <f t="shared" si="74"/>
        <v>VL</v>
      </c>
    </row>
    <row r="254" spans="1:40" x14ac:dyDescent="0.2">
      <c r="A254" s="60" t="s">
        <v>765</v>
      </c>
      <c r="B254" s="60" t="s">
        <v>619</v>
      </c>
      <c r="C254" s="60" t="s">
        <v>31</v>
      </c>
      <c r="D254" s="60" t="s">
        <v>719</v>
      </c>
      <c r="E254" s="98" t="str">
        <f t="shared" si="75"/>
        <v>070-1</v>
      </c>
      <c r="F254" s="65">
        <v>41761</v>
      </c>
      <c r="G254" s="60" t="s">
        <v>382</v>
      </c>
      <c r="H254" s="58" t="s">
        <v>763</v>
      </c>
      <c r="I254" s="66">
        <v>0.70000000000000007</v>
      </c>
      <c r="J254" s="67">
        <v>1</v>
      </c>
      <c r="K254" s="60" t="s">
        <v>96</v>
      </c>
      <c r="L254" s="62">
        <v>17</v>
      </c>
      <c r="M254" s="62">
        <v>3</v>
      </c>
      <c r="N254" s="67">
        <v>3</v>
      </c>
      <c r="O254" s="60" t="s">
        <v>63</v>
      </c>
      <c r="P254" s="58" t="s">
        <v>141</v>
      </c>
      <c r="R254" s="62">
        <v>0</v>
      </c>
      <c r="V254" s="62"/>
      <c r="W254" s="62"/>
      <c r="AD254" s="62">
        <f>LOOKUP($D254,'Design Component Spatial Info'!$C$231:$C$575,'Design Component Spatial Info'!E$231:E$575)</f>
        <v>10</v>
      </c>
      <c r="AE254" s="62">
        <f>LOOKUP($D254,'Design Component Spatial Info'!$C$231:$C$575,'Design Component Spatial Info'!M$231:M$575)</f>
        <v>666967.90170000005</v>
      </c>
      <c r="AF254" s="62">
        <f>LOOKUP($D254,'Design Component Spatial Info'!$C$231:$C$575,'Design Component Spatial Info'!N$231:N$575)</f>
        <v>5543521.6146999998</v>
      </c>
      <c r="AG254" s="67">
        <f t="shared" si="76"/>
        <v>0</v>
      </c>
      <c r="AH254" s="67">
        <f t="shared" si="77"/>
        <v>0</v>
      </c>
      <c r="AI254" s="62">
        <f>LOOKUP($D254,'Design Component Spatial Info'!$C$231:$C$575,'Design Component Spatial Info'!O$231:O$575)</f>
        <v>1381668</v>
      </c>
      <c r="AJ254" s="62">
        <f>LOOKUP($D254,'Design Component Spatial Info'!$C$231:$C$575,'Design Component Spatial Info'!P$231:P$575)</f>
        <v>570450</v>
      </c>
      <c r="AM254" s="28">
        <v>0.143647</v>
      </c>
      <c r="AN254" s="97" t="str">
        <f t="shared" si="74"/>
        <v>L</v>
      </c>
    </row>
    <row r="255" spans="1:40" x14ac:dyDescent="0.2">
      <c r="A255" s="60" t="s">
        <v>765</v>
      </c>
      <c r="B255" s="60" t="s">
        <v>619</v>
      </c>
      <c r="C255" s="60" t="s">
        <v>31</v>
      </c>
      <c r="D255" s="60" t="s">
        <v>720</v>
      </c>
      <c r="E255" s="98" t="str">
        <f t="shared" si="75"/>
        <v>070-1</v>
      </c>
      <c r="F255" s="65">
        <v>41761</v>
      </c>
      <c r="G255" s="60" t="s">
        <v>382</v>
      </c>
      <c r="H255" s="58" t="s">
        <v>763</v>
      </c>
      <c r="I255" s="66">
        <v>0.69166666666666676</v>
      </c>
      <c r="J255" s="67">
        <v>1</v>
      </c>
      <c r="K255" s="60" t="s">
        <v>96</v>
      </c>
      <c r="L255" s="62">
        <v>17</v>
      </c>
      <c r="M255" s="62">
        <v>3</v>
      </c>
      <c r="N255" s="67">
        <v>2</v>
      </c>
      <c r="O255" s="60" t="s">
        <v>63</v>
      </c>
      <c r="P255" s="58" t="s">
        <v>141</v>
      </c>
      <c r="R255" s="62">
        <v>0</v>
      </c>
      <c r="V255" s="62"/>
      <c r="W255" s="62"/>
      <c r="AD255" s="62">
        <f>LOOKUP($D255,'Design Component Spatial Info'!$C$231:$C$575,'Design Component Spatial Info'!E$231:E$575)</f>
        <v>10</v>
      </c>
      <c r="AE255" s="62">
        <f>LOOKUP($D255,'Design Component Spatial Info'!$C$231:$C$575,'Design Component Spatial Info'!M$231:M$575)</f>
        <v>667767.09719999996</v>
      </c>
      <c r="AF255" s="62">
        <f>LOOKUP($D255,'Design Component Spatial Info'!$C$231:$C$575,'Design Component Spatial Info'!N$231:N$575)</f>
        <v>5543486.3282000003</v>
      </c>
      <c r="AG255" s="67">
        <f t="shared" si="76"/>
        <v>0</v>
      </c>
      <c r="AH255" s="67">
        <f t="shared" si="77"/>
        <v>0</v>
      </c>
      <c r="AI255" s="62">
        <f>LOOKUP($D255,'Design Component Spatial Info'!$C$231:$C$575,'Design Component Spatial Info'!O$231:O$575)</f>
        <v>1382468</v>
      </c>
      <c r="AJ255" s="62">
        <f>LOOKUP($D255,'Design Component Spatial Info'!$C$231:$C$575,'Design Component Spatial Info'!P$231:P$575)</f>
        <v>570450</v>
      </c>
      <c r="AM255" s="28">
        <v>3.6516E-2</v>
      </c>
      <c r="AN255" s="97" t="str">
        <f t="shared" si="74"/>
        <v>VL</v>
      </c>
    </row>
    <row r="256" spans="1:40" x14ac:dyDescent="0.2">
      <c r="A256" s="60" t="s">
        <v>765</v>
      </c>
      <c r="B256" s="60" t="s">
        <v>619</v>
      </c>
      <c r="C256" s="60" t="s">
        <v>31</v>
      </c>
      <c r="D256" s="60" t="s">
        <v>721</v>
      </c>
      <c r="E256" s="98" t="str">
        <f t="shared" si="75"/>
        <v>070-1</v>
      </c>
      <c r="F256" s="65">
        <v>41761</v>
      </c>
      <c r="G256" s="60" t="s">
        <v>382</v>
      </c>
      <c r="H256" s="58" t="s">
        <v>763</v>
      </c>
      <c r="I256" s="66">
        <v>0.68333333333333324</v>
      </c>
      <c r="J256" s="67">
        <v>1</v>
      </c>
      <c r="K256" s="60" t="s">
        <v>96</v>
      </c>
      <c r="L256" s="62">
        <v>17</v>
      </c>
      <c r="M256" s="62">
        <v>4</v>
      </c>
      <c r="N256" s="67">
        <v>2</v>
      </c>
      <c r="O256" s="60" t="s">
        <v>63</v>
      </c>
      <c r="P256" s="58" t="s">
        <v>383</v>
      </c>
      <c r="Q256" s="67">
        <v>163</v>
      </c>
      <c r="R256" s="62">
        <v>1</v>
      </c>
      <c r="S256" s="62" t="s">
        <v>135</v>
      </c>
      <c r="T256" s="58" t="s">
        <v>103</v>
      </c>
      <c r="U256" s="56" t="s">
        <v>85</v>
      </c>
      <c r="V256" s="62">
        <v>210</v>
      </c>
      <c r="W256" s="62">
        <v>200</v>
      </c>
      <c r="X256" s="62" t="s">
        <v>145</v>
      </c>
      <c r="Y256" s="56" t="s">
        <v>121</v>
      </c>
      <c r="AA256" s="56" t="s">
        <v>1261</v>
      </c>
      <c r="AD256" s="62">
        <f>LOOKUP($D256,'Design Component Spatial Info'!$C$231:$C$575,'Design Component Spatial Info'!E$231:E$575)</f>
        <v>10</v>
      </c>
      <c r="AE256" s="62">
        <f>LOOKUP($D256,'Design Component Spatial Info'!$C$231:$C$575,'Design Component Spatial Info'!M$231:M$575)</f>
        <v>668566.29440000001</v>
      </c>
      <c r="AF256" s="62">
        <f>LOOKUP($D256,'Design Component Spatial Info'!$C$231:$C$575,'Design Component Spatial Info'!N$231:N$575)</f>
        <v>5543451.0346999997</v>
      </c>
      <c r="AG256" s="67">
        <f t="shared" si="76"/>
        <v>668466.29440000001</v>
      </c>
      <c r="AH256" s="67">
        <f t="shared" si="77"/>
        <v>5543277.8296192428</v>
      </c>
      <c r="AI256" s="62">
        <f>LOOKUP($D256,'Design Component Spatial Info'!$C$231:$C$575,'Design Component Spatial Info'!O$231:O$575)</f>
        <v>1383268</v>
      </c>
      <c r="AJ256" s="62">
        <f>LOOKUP($D256,'Design Component Spatial Info'!$C$231:$C$575,'Design Component Spatial Info'!P$231:P$575)</f>
        <v>570450</v>
      </c>
      <c r="AK256">
        <v>1383175.7379999999</v>
      </c>
      <c r="AL256">
        <v>570272.53899999999</v>
      </c>
      <c r="AM256" s="28">
        <v>3.2947999999999998E-2</v>
      </c>
      <c r="AN256" s="97" t="str">
        <f t="shared" si="74"/>
        <v>VL</v>
      </c>
    </row>
    <row r="257" spans="1:40" x14ac:dyDescent="0.2">
      <c r="A257" s="60" t="s">
        <v>765</v>
      </c>
      <c r="B257" s="60" t="s">
        <v>619</v>
      </c>
      <c r="C257" s="60" t="s">
        <v>31</v>
      </c>
      <c r="D257" s="60" t="s">
        <v>722</v>
      </c>
      <c r="E257" s="98" t="str">
        <f t="shared" si="75"/>
        <v>070-1</v>
      </c>
      <c r="F257" s="65">
        <v>41761</v>
      </c>
      <c r="G257" s="60" t="s">
        <v>926</v>
      </c>
      <c r="H257" s="58" t="s">
        <v>763</v>
      </c>
      <c r="I257" s="66">
        <v>0.7006944444444444</v>
      </c>
      <c r="J257" s="67">
        <v>1</v>
      </c>
      <c r="K257" s="60" t="s">
        <v>96</v>
      </c>
      <c r="L257" s="62">
        <v>17</v>
      </c>
      <c r="M257" s="62">
        <v>3</v>
      </c>
      <c r="N257" s="67">
        <v>3</v>
      </c>
      <c r="O257" s="60" t="s">
        <v>63</v>
      </c>
      <c r="P257" s="58" t="s">
        <v>141</v>
      </c>
      <c r="R257" s="62">
        <v>0</v>
      </c>
      <c r="V257" s="62"/>
      <c r="W257" s="62"/>
      <c r="AD257" s="62">
        <f>LOOKUP($D257,'Design Component Spatial Info'!$C$231:$C$575,'Design Component Spatial Info'!E$231:E$575)</f>
        <v>10</v>
      </c>
      <c r="AE257" s="62">
        <f>LOOKUP($D257,'Design Component Spatial Info'!$C$231:$C$575,'Design Component Spatial Info'!M$231:M$575)</f>
        <v>668601.59459999995</v>
      </c>
      <c r="AF257" s="62">
        <f>LOOKUP($D257,'Design Component Spatial Info'!$C$231:$C$575,'Design Component Spatial Info'!N$231:N$575)</f>
        <v>5544250.1933000004</v>
      </c>
      <c r="AG257" s="67">
        <f t="shared" si="76"/>
        <v>0</v>
      </c>
      <c r="AH257" s="67">
        <f t="shared" si="77"/>
        <v>0</v>
      </c>
      <c r="AI257" s="62">
        <f>LOOKUP($D257,'Design Component Spatial Info'!$C$231:$C$575,'Design Component Spatial Info'!O$231:O$575)</f>
        <v>1383268</v>
      </c>
      <c r="AJ257" s="62">
        <f>LOOKUP($D257,'Design Component Spatial Info'!$C$231:$C$575,'Design Component Spatial Info'!P$231:P$575)</f>
        <v>571250</v>
      </c>
      <c r="AM257" s="28">
        <v>5.4767000000000003E-2</v>
      </c>
      <c r="AN257" s="97" t="str">
        <f t="shared" si="74"/>
        <v>L</v>
      </c>
    </row>
    <row r="258" spans="1:40" x14ac:dyDescent="0.2">
      <c r="A258" s="60" t="s">
        <v>765</v>
      </c>
      <c r="B258" s="60" t="s">
        <v>619</v>
      </c>
      <c r="C258" s="60" t="s">
        <v>31</v>
      </c>
      <c r="D258" s="60" t="s">
        <v>689</v>
      </c>
      <c r="E258" s="98" t="str">
        <f t="shared" si="75"/>
        <v>071-1</v>
      </c>
      <c r="F258" s="65">
        <v>41761</v>
      </c>
      <c r="G258" s="60" t="s">
        <v>382</v>
      </c>
      <c r="H258" s="58" t="s">
        <v>763</v>
      </c>
      <c r="I258" s="66">
        <v>0.65069444444444446</v>
      </c>
      <c r="J258" s="67">
        <v>1</v>
      </c>
      <c r="K258" s="60" t="s">
        <v>96</v>
      </c>
      <c r="L258" s="62">
        <v>15</v>
      </c>
      <c r="M258" s="62">
        <v>4</v>
      </c>
      <c r="N258" s="67">
        <v>3</v>
      </c>
      <c r="O258" s="60" t="s">
        <v>63</v>
      </c>
      <c r="P258" s="58" t="s">
        <v>141</v>
      </c>
      <c r="R258" s="62">
        <v>0</v>
      </c>
      <c r="V258" s="62"/>
      <c r="W258" s="62"/>
      <c r="AD258" s="62">
        <f>LOOKUP($D258,'Design Component Spatial Info'!$C$231:$C$575,'Design Component Spatial Info'!E$231:E$575)</f>
        <v>10</v>
      </c>
      <c r="AE258" s="62">
        <f>LOOKUP($D258,'Design Component Spatial Info'!$C$231:$C$575,'Design Component Spatial Info'!M$231:M$575)</f>
        <v>661890.75679999997</v>
      </c>
      <c r="AF258" s="62">
        <f>LOOKUP($D258,'Design Component Spatial Info'!$C$231:$C$575,'Design Component Spatial Info'!N$231:N$575)</f>
        <v>5537339.8640000001</v>
      </c>
      <c r="AG258" s="67">
        <f t="shared" si="76"/>
        <v>0</v>
      </c>
      <c r="AH258" s="67">
        <f t="shared" si="77"/>
        <v>0</v>
      </c>
      <c r="AI258" s="62">
        <f>LOOKUP($D258,'Design Component Spatial Info'!$C$231:$C$575,'Design Component Spatial Info'!O$231:O$575)</f>
        <v>1376868</v>
      </c>
      <c r="AJ258" s="62">
        <f>LOOKUP($D258,'Design Component Spatial Info'!$C$231:$C$575,'Design Component Spatial Info'!P$231:P$575)</f>
        <v>564050</v>
      </c>
      <c r="AM258" s="28">
        <v>0.10699299999999999</v>
      </c>
      <c r="AN258" s="97" t="str">
        <f t="shared" ref="AN258:AN293" si="80">IF(AM258&lt;0.05,"VL",IF(AM258&lt;0.16,"L","M"))</f>
        <v>L</v>
      </c>
    </row>
    <row r="259" spans="1:40" x14ac:dyDescent="0.2">
      <c r="A259" s="60" t="s">
        <v>765</v>
      </c>
      <c r="B259" s="60" t="s">
        <v>619</v>
      </c>
      <c r="C259" s="60" t="s">
        <v>31</v>
      </c>
      <c r="D259" s="60" t="s">
        <v>690</v>
      </c>
      <c r="E259" s="98" t="str">
        <f t="shared" si="75"/>
        <v>071-1</v>
      </c>
      <c r="F259" s="65">
        <v>41761</v>
      </c>
      <c r="G259" s="60" t="s">
        <v>382</v>
      </c>
      <c r="H259" s="58" t="s">
        <v>763</v>
      </c>
      <c r="I259" s="66">
        <v>0.62569444444444444</v>
      </c>
      <c r="J259" s="67">
        <v>1</v>
      </c>
      <c r="K259" s="60" t="s">
        <v>96</v>
      </c>
      <c r="L259" s="62">
        <v>15</v>
      </c>
      <c r="M259" s="62">
        <v>3</v>
      </c>
      <c r="N259" s="67">
        <v>3</v>
      </c>
      <c r="O259" s="60" t="s">
        <v>63</v>
      </c>
      <c r="P259" s="58" t="s">
        <v>141</v>
      </c>
      <c r="R259" s="62">
        <v>0</v>
      </c>
      <c r="V259" s="62"/>
      <c r="W259" s="62"/>
      <c r="AD259" s="62">
        <f>LOOKUP($D259,'Design Component Spatial Info'!$C$231:$C$575,'Design Component Spatial Info'!E$231:E$575)</f>
        <v>10</v>
      </c>
      <c r="AE259" s="62">
        <f>LOOKUP($D259,'Design Component Spatial Info'!$C$231:$C$575,'Design Component Spatial Info'!M$231:M$575)</f>
        <v>662689.88630000001</v>
      </c>
      <c r="AF259" s="62">
        <f>LOOKUP($D259,'Design Component Spatial Info'!$C$231:$C$575,'Design Component Spatial Info'!N$231:N$575)</f>
        <v>5537304.5972999996</v>
      </c>
      <c r="AG259" s="67">
        <f t="shared" si="76"/>
        <v>0</v>
      </c>
      <c r="AH259" s="67">
        <f t="shared" si="77"/>
        <v>0</v>
      </c>
      <c r="AI259" s="62">
        <f>LOOKUP($D259,'Design Component Spatial Info'!$C$231:$C$575,'Design Component Spatial Info'!O$231:O$575)</f>
        <v>1377668</v>
      </c>
      <c r="AJ259" s="62">
        <f>LOOKUP($D259,'Design Component Spatial Info'!$C$231:$C$575,'Design Component Spatial Info'!P$231:P$575)</f>
        <v>564050</v>
      </c>
      <c r="AM259" s="28">
        <v>0.15761600000000001</v>
      </c>
      <c r="AN259" s="97" t="str">
        <f t="shared" si="80"/>
        <v>L</v>
      </c>
    </row>
    <row r="260" spans="1:40" x14ac:dyDescent="0.2">
      <c r="A260" s="60" t="s">
        <v>765</v>
      </c>
      <c r="B260" s="60" t="s">
        <v>619</v>
      </c>
      <c r="C260" s="60" t="s">
        <v>31</v>
      </c>
      <c r="D260" s="60" t="s">
        <v>691</v>
      </c>
      <c r="E260" s="98" t="str">
        <f t="shared" si="75"/>
        <v>071-1</v>
      </c>
      <c r="F260" s="65">
        <v>41761</v>
      </c>
      <c r="G260" s="60" t="s">
        <v>382</v>
      </c>
      <c r="H260" s="58" t="s">
        <v>763</v>
      </c>
      <c r="I260" s="66">
        <v>0.63472222222222219</v>
      </c>
      <c r="J260" s="67">
        <v>1</v>
      </c>
      <c r="K260" s="60" t="s">
        <v>96</v>
      </c>
      <c r="L260" s="62">
        <v>15</v>
      </c>
      <c r="M260" s="62">
        <v>3</v>
      </c>
      <c r="N260" s="67">
        <v>3</v>
      </c>
      <c r="O260" s="60" t="s">
        <v>63</v>
      </c>
      <c r="P260" s="58" t="s">
        <v>141</v>
      </c>
      <c r="R260" s="62">
        <v>0</v>
      </c>
      <c r="V260" s="62"/>
      <c r="W260" s="62"/>
      <c r="AD260" s="62">
        <f>LOOKUP($D260,'Design Component Spatial Info'!$C$231:$C$575,'Design Component Spatial Info'!E$231:E$575)</f>
        <v>10</v>
      </c>
      <c r="AE260" s="62">
        <f>LOOKUP($D260,'Design Component Spatial Info'!$C$231:$C$575,'Design Component Spatial Info'!M$231:M$575)</f>
        <v>662692</v>
      </c>
      <c r="AF260" s="62">
        <f>LOOKUP($D260,'Design Component Spatial Info'!$C$231:$C$575,'Design Component Spatial Info'!N$231:N$575)</f>
        <v>5538089</v>
      </c>
      <c r="AG260" s="67">
        <f t="shared" si="76"/>
        <v>0</v>
      </c>
      <c r="AH260" s="67">
        <f t="shared" si="77"/>
        <v>0</v>
      </c>
      <c r="AI260" s="62">
        <f>LOOKUP($D260,'Design Component Spatial Info'!$C$231:$C$575,'Design Component Spatial Info'!O$231:O$575)</f>
        <v>1377635.531</v>
      </c>
      <c r="AJ260" s="62">
        <f>LOOKUP($D260,'Design Component Spatial Info'!$C$231:$C$575,'Design Component Spatial Info'!P$231:P$575)</f>
        <v>564833.76399999997</v>
      </c>
      <c r="AM260" s="28">
        <v>4.5490000000000003E-2</v>
      </c>
      <c r="AN260" s="97" t="str">
        <f t="shared" si="80"/>
        <v>VL</v>
      </c>
    </row>
    <row r="261" spans="1:40" x14ac:dyDescent="0.2">
      <c r="A261" s="60" t="s">
        <v>765</v>
      </c>
      <c r="B261" s="60" t="s">
        <v>619</v>
      </c>
      <c r="C261" s="60" t="s">
        <v>31</v>
      </c>
      <c r="D261" s="60" t="s">
        <v>681</v>
      </c>
      <c r="E261" s="98" t="str">
        <f t="shared" si="75"/>
        <v>073-1</v>
      </c>
      <c r="F261" s="65">
        <v>41745</v>
      </c>
      <c r="G261" s="60" t="s">
        <v>382</v>
      </c>
      <c r="H261" s="58" t="s">
        <v>763</v>
      </c>
      <c r="I261" s="66">
        <v>0.31597222222222221</v>
      </c>
      <c r="J261" s="67">
        <v>1</v>
      </c>
      <c r="K261" s="60" t="s">
        <v>96</v>
      </c>
      <c r="L261" s="62">
        <v>1</v>
      </c>
      <c r="M261" s="62">
        <v>0</v>
      </c>
      <c r="N261" s="67">
        <v>4</v>
      </c>
      <c r="O261" s="60" t="s">
        <v>911</v>
      </c>
      <c r="P261" s="58" t="s">
        <v>383</v>
      </c>
      <c r="Q261" s="67">
        <v>114</v>
      </c>
      <c r="R261" s="62">
        <v>1</v>
      </c>
      <c r="S261" s="62" t="s">
        <v>135</v>
      </c>
      <c r="T261" s="58" t="s">
        <v>39</v>
      </c>
      <c r="U261" s="56" t="s">
        <v>87</v>
      </c>
      <c r="V261" s="62">
        <v>52</v>
      </c>
      <c r="W261" s="62">
        <v>75</v>
      </c>
      <c r="X261" s="62" t="s">
        <v>145</v>
      </c>
      <c r="Y261" s="56" t="s">
        <v>121</v>
      </c>
      <c r="AA261" s="56" t="s">
        <v>1262</v>
      </c>
      <c r="AD261" s="62">
        <f>LOOKUP($D261,'Design Component Spatial Info'!$C$231:$C$575,'Design Component Spatial Info'!E$231:E$575)</f>
        <v>10</v>
      </c>
      <c r="AE261" s="62">
        <f>LOOKUP($D261,'Design Component Spatial Info'!$C$231:$C$575,'Design Component Spatial Info'!M$231:M$575)</f>
        <v>663418.47389999998</v>
      </c>
      <c r="AF261" s="62">
        <f>LOOKUP($D261,'Design Component Spatial Info'!$C$231:$C$575,'Design Component Spatial Info'!N$231:N$575)</f>
        <v>5535670.9165000003</v>
      </c>
      <c r="AG261" s="67">
        <f t="shared" si="76"/>
        <v>663477.57470652054</v>
      </c>
      <c r="AH261" s="67">
        <f t="shared" si="77"/>
        <v>5535717.0911106495</v>
      </c>
      <c r="AI261" s="62">
        <f>LOOKUP($D261,'Design Component Spatial Info'!$C$231:$C$575,'Design Component Spatial Info'!O$231:O$575)</f>
        <v>1378468</v>
      </c>
      <c r="AJ261" s="62">
        <f>LOOKUP($D261,'Design Component Spatial Info'!$C$231:$C$575,'Design Component Spatial Info'!P$231:P$575)</f>
        <v>562450</v>
      </c>
      <c r="AK261">
        <v>1378525.0149999999</v>
      </c>
      <c r="AL261">
        <v>562498.73800000001</v>
      </c>
      <c r="AM261" s="28">
        <v>0.146982</v>
      </c>
      <c r="AN261" s="97" t="str">
        <f t="shared" si="80"/>
        <v>L</v>
      </c>
    </row>
    <row r="262" spans="1:40" x14ac:dyDescent="0.2">
      <c r="A262" s="60" t="s">
        <v>765</v>
      </c>
      <c r="B262" s="60" t="s">
        <v>619</v>
      </c>
      <c r="C262" s="60" t="s">
        <v>31</v>
      </c>
      <c r="D262" s="60" t="s">
        <v>682</v>
      </c>
      <c r="E262" s="98" t="str">
        <f t="shared" si="75"/>
        <v>073-1</v>
      </c>
      <c r="F262" s="65">
        <v>41745</v>
      </c>
      <c r="G262" s="60" t="s">
        <v>382</v>
      </c>
      <c r="H262" s="58" t="s">
        <v>763</v>
      </c>
      <c r="I262" s="66">
        <v>0.33194444444444443</v>
      </c>
      <c r="J262" s="67">
        <v>1</v>
      </c>
      <c r="K262" s="60" t="s">
        <v>96</v>
      </c>
      <c r="L262" s="62">
        <v>1</v>
      </c>
      <c r="M262" s="62">
        <v>0</v>
      </c>
      <c r="N262" s="67">
        <v>3</v>
      </c>
      <c r="O262" s="60" t="s">
        <v>911</v>
      </c>
      <c r="P262" s="58" t="s">
        <v>141</v>
      </c>
      <c r="R262" s="62">
        <v>0</v>
      </c>
      <c r="V262" s="62"/>
      <c r="W262" s="62"/>
      <c r="AD262" s="62">
        <f>LOOKUP($D262,'Design Component Spatial Info'!$C$231:$C$575,'Design Component Spatial Info'!E$231:E$575)</f>
        <v>10</v>
      </c>
      <c r="AE262" s="62">
        <f>LOOKUP($D262,'Design Component Spatial Info'!$C$231:$C$575,'Design Component Spatial Info'!M$231:M$575)</f>
        <v>663453.74639999995</v>
      </c>
      <c r="AF262" s="62">
        <f>LOOKUP($D262,'Design Component Spatial Info'!$C$231:$C$575,'Design Component Spatial Info'!N$231:N$575)</f>
        <v>5536470.1233000001</v>
      </c>
      <c r="AG262" s="67">
        <f t="shared" si="76"/>
        <v>0</v>
      </c>
      <c r="AH262" s="67">
        <f t="shared" si="77"/>
        <v>0</v>
      </c>
      <c r="AI262" s="62">
        <f>LOOKUP($D262,'Design Component Spatial Info'!$C$231:$C$575,'Design Component Spatial Info'!O$231:O$575)</f>
        <v>1378468</v>
      </c>
      <c r="AJ262" s="62">
        <f>LOOKUP($D262,'Design Component Spatial Info'!$C$231:$C$575,'Design Component Spatial Info'!P$231:P$575)</f>
        <v>563250</v>
      </c>
      <c r="AM262" s="28">
        <v>0.21727799999999997</v>
      </c>
      <c r="AN262" s="97" t="str">
        <f t="shared" si="80"/>
        <v>M</v>
      </c>
    </row>
    <row r="263" spans="1:40" x14ac:dyDescent="0.2">
      <c r="A263" s="60" t="s">
        <v>765</v>
      </c>
      <c r="B263" s="60" t="s">
        <v>619</v>
      </c>
      <c r="C263" s="60" t="s">
        <v>31</v>
      </c>
      <c r="D263" s="60" t="s">
        <v>683</v>
      </c>
      <c r="E263" s="98" t="str">
        <f t="shared" si="75"/>
        <v>073-1</v>
      </c>
      <c r="F263" s="65">
        <v>41745</v>
      </c>
      <c r="G263" s="60" t="s">
        <v>382</v>
      </c>
      <c r="H263" s="58" t="s">
        <v>763</v>
      </c>
      <c r="I263" s="66">
        <v>0.29652777777777778</v>
      </c>
      <c r="J263" s="67">
        <v>1</v>
      </c>
      <c r="K263" s="60" t="s">
        <v>96</v>
      </c>
      <c r="L263" s="62">
        <v>1</v>
      </c>
      <c r="M263" s="62">
        <v>0</v>
      </c>
      <c r="N263" s="67">
        <v>4</v>
      </c>
      <c r="O263" s="60" t="s">
        <v>911</v>
      </c>
      <c r="P263" s="58" t="s">
        <v>141</v>
      </c>
      <c r="R263" s="62">
        <v>0</v>
      </c>
      <c r="V263" s="62"/>
      <c r="W263" s="62"/>
      <c r="AD263" s="62">
        <f>LOOKUP($D263,'Design Component Spatial Info'!$C$231:$C$575,'Design Component Spatial Info'!E$231:E$575)</f>
        <v>10</v>
      </c>
      <c r="AE263" s="62">
        <f>LOOKUP($D263,'Design Component Spatial Info'!$C$231:$C$575,'Design Component Spatial Info'!M$231:M$575)</f>
        <v>664217.59299999999</v>
      </c>
      <c r="AF263" s="62">
        <f>LOOKUP($D263,'Design Component Spatial Info'!$C$231:$C$575,'Design Component Spatial Info'!N$231:N$575)</f>
        <v>5535635.6300999997</v>
      </c>
      <c r="AG263" s="67">
        <f t="shared" si="76"/>
        <v>0</v>
      </c>
      <c r="AH263" s="67">
        <f t="shared" si="77"/>
        <v>0</v>
      </c>
      <c r="AI263" s="62">
        <f>LOOKUP($D263,'Design Component Spatial Info'!$C$231:$C$575,'Design Component Spatial Info'!O$231:O$575)</f>
        <v>1379268</v>
      </c>
      <c r="AJ263" s="62">
        <f>LOOKUP($D263,'Design Component Spatial Info'!$C$231:$C$575,'Design Component Spatial Info'!P$231:P$575)</f>
        <v>562450</v>
      </c>
      <c r="AM263" s="28">
        <v>4.9618999999999996E-2</v>
      </c>
      <c r="AN263" s="97" t="str">
        <f t="shared" si="80"/>
        <v>VL</v>
      </c>
    </row>
    <row r="264" spans="1:40" s="144" customFormat="1" x14ac:dyDescent="0.2">
      <c r="A264" s="137" t="s">
        <v>765</v>
      </c>
      <c r="B264" s="137" t="s">
        <v>619</v>
      </c>
      <c r="C264" s="137" t="s">
        <v>31</v>
      </c>
      <c r="D264" s="137" t="s">
        <v>684</v>
      </c>
      <c r="E264" s="138" t="str">
        <f t="shared" si="75"/>
        <v>073-1</v>
      </c>
      <c r="F264" s="139">
        <v>41745</v>
      </c>
      <c r="G264" s="137" t="s">
        <v>382</v>
      </c>
      <c r="H264" s="140" t="s">
        <v>763</v>
      </c>
      <c r="I264" s="141">
        <v>0.28541666666666665</v>
      </c>
      <c r="J264" s="142">
        <v>1</v>
      </c>
      <c r="K264" s="137" t="s">
        <v>96</v>
      </c>
      <c r="L264" s="143">
        <v>2</v>
      </c>
      <c r="M264" s="143">
        <v>0</v>
      </c>
      <c r="N264" s="142">
        <v>4</v>
      </c>
      <c r="O264" s="137" t="s">
        <v>911</v>
      </c>
      <c r="P264" s="140" t="s">
        <v>141</v>
      </c>
      <c r="Q264" s="142"/>
      <c r="R264" s="143">
        <v>0</v>
      </c>
      <c r="S264" s="143"/>
      <c r="T264" s="140"/>
      <c r="V264" s="143"/>
      <c r="W264" s="143"/>
      <c r="X264" s="143"/>
      <c r="AA264" s="144" t="s">
        <v>1401</v>
      </c>
      <c r="AB264" s="144" t="s">
        <v>1405</v>
      </c>
      <c r="AD264" s="143">
        <f>LOOKUP($D264,'Design Component Spatial Info'!$C$231:$C$575,'Design Component Spatial Info'!E$231:E$575)</f>
        <v>10</v>
      </c>
      <c r="AE264" s="143">
        <f>LOOKUP($D264,'Design Component Spatial Info'!$C$231:$C$575,'Design Component Spatial Info'!M$231:M$575)</f>
        <v>664219</v>
      </c>
      <c r="AF264" s="143">
        <f>LOOKUP($D264,'Design Component Spatial Info'!$C$231:$C$575,'Design Component Spatial Info'!N$231:N$575)</f>
        <v>5536418</v>
      </c>
      <c r="AG264" s="142">
        <f t="shared" si="76"/>
        <v>0</v>
      </c>
      <c r="AH264" s="142">
        <f t="shared" si="77"/>
        <v>0</v>
      </c>
      <c r="AI264" s="143">
        <f>LOOKUP($D264,'Design Component Spatial Info'!$C$231:$C$575,'Design Component Spatial Info'!O$231:O$575)</f>
        <v>1379234.899</v>
      </c>
      <c r="AJ264" s="143">
        <f>LOOKUP($D264,'Design Component Spatial Info'!$C$231:$C$575,'Design Component Spatial Info'!P$231:P$575)</f>
        <v>563231.68299999996</v>
      </c>
      <c r="AM264" s="145">
        <v>5.1961000000000007E-2</v>
      </c>
      <c r="AN264" s="146" t="str">
        <f t="shared" si="80"/>
        <v>L</v>
      </c>
    </row>
    <row r="265" spans="1:40" x14ac:dyDescent="0.2">
      <c r="A265" s="60" t="s">
        <v>765</v>
      </c>
      <c r="B265" s="60" t="s">
        <v>619</v>
      </c>
      <c r="C265" s="60" t="s">
        <v>31</v>
      </c>
      <c r="D265" s="60" t="s">
        <v>654</v>
      </c>
      <c r="E265" s="98" t="str">
        <f t="shared" si="75"/>
        <v>074-1</v>
      </c>
      <c r="F265" s="65">
        <v>41745</v>
      </c>
      <c r="G265" s="60" t="s">
        <v>382</v>
      </c>
      <c r="H265" s="58" t="s">
        <v>763</v>
      </c>
      <c r="I265" s="66">
        <v>0.5756944444444444</v>
      </c>
      <c r="J265" s="67">
        <v>1</v>
      </c>
      <c r="K265" s="60" t="s">
        <v>96</v>
      </c>
      <c r="L265" s="62">
        <v>6</v>
      </c>
      <c r="M265" s="62">
        <v>2</v>
      </c>
      <c r="N265" s="67">
        <v>4</v>
      </c>
      <c r="O265" s="60" t="s">
        <v>63</v>
      </c>
      <c r="P265" s="58" t="s">
        <v>141</v>
      </c>
      <c r="R265" s="62">
        <v>0</v>
      </c>
      <c r="V265" s="62"/>
      <c r="W265" s="62"/>
      <c r="AD265" s="62">
        <f>LOOKUP($D265,'Design Component Spatial Info'!$C$231:$C$575,'Design Component Spatial Info'!E$231:E$575)</f>
        <v>10</v>
      </c>
      <c r="AE265" s="62">
        <f>LOOKUP($D265,'Design Component Spatial Info'!$C$231:$C$575,'Design Component Spatial Info'!M$231:M$575)</f>
        <v>661712</v>
      </c>
      <c r="AF265" s="62">
        <f>LOOKUP($D265,'Design Component Spatial Info'!$C$231:$C$575,'Design Component Spatial Info'!N$231:N$575)</f>
        <v>5531018</v>
      </c>
      <c r="AG265" s="67">
        <f t="shared" si="76"/>
        <v>0</v>
      </c>
      <c r="AH265" s="67">
        <f t="shared" si="77"/>
        <v>0</v>
      </c>
      <c r="AI265" s="62">
        <f>LOOKUP($D265,'Design Component Spatial Info'!$C$231:$C$575,'Design Component Spatial Info'!O$231:O$575)</f>
        <v>1376968.088</v>
      </c>
      <c r="AJ265" s="62">
        <f>LOOKUP($D265,'Design Component Spatial Info'!$C$231:$C$575,'Design Component Spatial Info'!P$231:P$575)</f>
        <v>557726.36499999999</v>
      </c>
      <c r="AM265" s="28">
        <v>1.5613999999999999E-2</v>
      </c>
      <c r="AN265" s="97" t="str">
        <f t="shared" si="80"/>
        <v>VL</v>
      </c>
    </row>
    <row r="266" spans="1:40" x14ac:dyDescent="0.2">
      <c r="A266" s="60" t="s">
        <v>765</v>
      </c>
      <c r="B266" s="60" t="s">
        <v>619</v>
      </c>
      <c r="C266" s="60" t="s">
        <v>31</v>
      </c>
      <c r="D266" s="60" t="s">
        <v>655</v>
      </c>
      <c r="E266" s="98" t="str">
        <f t="shared" si="75"/>
        <v>074-1</v>
      </c>
      <c r="F266" s="65">
        <v>41745</v>
      </c>
      <c r="G266" s="60" t="s">
        <v>382</v>
      </c>
      <c r="H266" s="58" t="s">
        <v>763</v>
      </c>
      <c r="I266" s="66">
        <v>0.56458333333333333</v>
      </c>
      <c r="J266" s="67">
        <v>1</v>
      </c>
      <c r="K266" s="60" t="s">
        <v>96</v>
      </c>
      <c r="L266" s="62">
        <v>6</v>
      </c>
      <c r="M266" s="62">
        <v>2</v>
      </c>
      <c r="N266" s="67">
        <v>4</v>
      </c>
      <c r="O266" s="60" t="s">
        <v>63</v>
      </c>
      <c r="P266" s="58" t="s">
        <v>141</v>
      </c>
      <c r="R266" s="62">
        <v>0</v>
      </c>
      <c r="V266" s="62"/>
      <c r="W266" s="62"/>
      <c r="AD266" s="62">
        <f>LOOKUP($D266,'Design Component Spatial Info'!$C$231:$C$575,'Design Component Spatial Info'!E$231:E$575)</f>
        <v>10</v>
      </c>
      <c r="AE266" s="62">
        <f>LOOKUP($D266,'Design Component Spatial Info'!$C$231:$C$575,'Design Component Spatial Info'!M$231:M$575)</f>
        <v>661777</v>
      </c>
      <c r="AF266" s="62">
        <f>LOOKUP($D266,'Design Component Spatial Info'!$C$231:$C$575,'Design Component Spatial Info'!N$231:N$575)</f>
        <v>5531568</v>
      </c>
      <c r="AG266" s="67">
        <f t="shared" si="76"/>
        <v>0</v>
      </c>
      <c r="AH266" s="67">
        <f t="shared" si="77"/>
        <v>0</v>
      </c>
      <c r="AI266" s="62">
        <f>LOOKUP($D266,'Design Component Spatial Info'!$C$231:$C$575,'Design Component Spatial Info'!O$231:O$575)</f>
        <v>1377008.7860000001</v>
      </c>
      <c r="AJ266" s="62">
        <f>LOOKUP($D266,'Design Component Spatial Info'!$C$231:$C$575,'Design Component Spatial Info'!P$231:P$575)</f>
        <v>558278.68400000001</v>
      </c>
      <c r="AM266" s="28">
        <v>5.2470000000000008E-3</v>
      </c>
      <c r="AN266" s="97" t="str">
        <f t="shared" si="80"/>
        <v>VL</v>
      </c>
    </row>
    <row r="267" spans="1:40" x14ac:dyDescent="0.2">
      <c r="A267" s="60" t="s">
        <v>765</v>
      </c>
      <c r="B267" s="60" t="s">
        <v>619</v>
      </c>
      <c r="C267" s="60" t="s">
        <v>31</v>
      </c>
      <c r="D267" s="60" t="s">
        <v>656</v>
      </c>
      <c r="E267" s="98" t="str">
        <f t="shared" si="75"/>
        <v>074-1</v>
      </c>
      <c r="F267" s="65">
        <v>41745</v>
      </c>
      <c r="G267" s="60" t="s">
        <v>382</v>
      </c>
      <c r="H267" s="58" t="s">
        <v>763</v>
      </c>
      <c r="I267" s="66">
        <v>0.53472222222222221</v>
      </c>
      <c r="J267" s="67">
        <v>1</v>
      </c>
      <c r="K267" s="60" t="s">
        <v>96</v>
      </c>
      <c r="L267" s="62">
        <v>6</v>
      </c>
      <c r="M267" s="62">
        <v>1</v>
      </c>
      <c r="N267" s="67">
        <v>4</v>
      </c>
      <c r="O267" s="60" t="s">
        <v>63</v>
      </c>
      <c r="P267" s="58" t="s">
        <v>141</v>
      </c>
      <c r="R267" s="62">
        <v>0</v>
      </c>
      <c r="V267" s="62"/>
      <c r="W267" s="62"/>
      <c r="AD267" s="62">
        <f>LOOKUP($D267,'Design Component Spatial Info'!$C$231:$C$575,'Design Component Spatial Info'!E$231:E$575)</f>
        <v>10</v>
      </c>
      <c r="AE267" s="62">
        <f>LOOKUP($D267,'Design Component Spatial Info'!$C$231:$C$575,'Design Component Spatial Info'!M$231:M$575)</f>
        <v>662407.73549999995</v>
      </c>
      <c r="AF267" s="62">
        <f>LOOKUP($D267,'Design Component Spatial Info'!$C$231:$C$575,'Design Component Spatial Info'!N$231:N$575)</f>
        <v>5530910.8335999995</v>
      </c>
      <c r="AG267" s="67">
        <f t="shared" si="76"/>
        <v>0</v>
      </c>
      <c r="AH267" s="67">
        <f t="shared" si="77"/>
        <v>0</v>
      </c>
      <c r="AI267" s="62">
        <f>LOOKUP($D267,'Design Component Spatial Info'!$C$231:$C$575,'Design Component Spatial Info'!O$231:O$575)</f>
        <v>1377668</v>
      </c>
      <c r="AJ267" s="62">
        <f>LOOKUP($D267,'Design Component Spatial Info'!$C$231:$C$575,'Design Component Spatial Info'!P$231:P$575)</f>
        <v>557650</v>
      </c>
      <c r="AM267" s="28">
        <v>9.3625000000000014E-2</v>
      </c>
      <c r="AN267" s="97" t="str">
        <f t="shared" si="80"/>
        <v>L</v>
      </c>
    </row>
    <row r="268" spans="1:40" x14ac:dyDescent="0.2">
      <c r="A268" s="60" t="s">
        <v>765</v>
      </c>
      <c r="B268" s="60" t="s">
        <v>619</v>
      </c>
      <c r="C268" s="60" t="s">
        <v>31</v>
      </c>
      <c r="D268" s="60" t="s">
        <v>657</v>
      </c>
      <c r="E268" s="98" t="str">
        <f t="shared" ref="E268:E324" si="81">LEFT(D268,5)</f>
        <v>074-1</v>
      </c>
      <c r="F268" s="65">
        <v>41745</v>
      </c>
      <c r="G268" s="60" t="s">
        <v>382</v>
      </c>
      <c r="H268" s="58" t="s">
        <v>763</v>
      </c>
      <c r="I268" s="66">
        <v>0.55069444444444449</v>
      </c>
      <c r="J268" s="67">
        <v>1</v>
      </c>
      <c r="K268" s="60" t="s">
        <v>96</v>
      </c>
      <c r="L268" s="62">
        <v>6</v>
      </c>
      <c r="M268" s="62">
        <v>1</v>
      </c>
      <c r="N268" s="67">
        <v>4</v>
      </c>
      <c r="O268" s="60" t="s">
        <v>63</v>
      </c>
      <c r="P268" s="58" t="s">
        <v>141</v>
      </c>
      <c r="R268" s="62">
        <v>0</v>
      </c>
      <c r="V268" s="62"/>
      <c r="W268" s="62"/>
      <c r="AD268" s="62">
        <f>LOOKUP($D268,'Design Component Spatial Info'!$C$231:$C$575,'Design Component Spatial Info'!E$231:E$575)</f>
        <v>10</v>
      </c>
      <c r="AE268" s="62">
        <f>LOOKUP($D268,'Design Component Spatial Info'!$C$231:$C$575,'Design Component Spatial Info'!M$231:M$575)</f>
        <v>662443.00899999996</v>
      </c>
      <c r="AF268" s="62">
        <f>LOOKUP($D268,'Design Component Spatial Info'!$C$231:$C$575,'Design Component Spatial Info'!N$231:N$575)</f>
        <v>5531710.0771000003</v>
      </c>
      <c r="AG268" s="67">
        <f t="shared" ref="AG268:AG324" si="82">IF(V268="",0,SIN(RADIANS(VALUE(V268)))*VALUE(W268)+AE268)</f>
        <v>0</v>
      </c>
      <c r="AH268" s="67">
        <f t="shared" ref="AH268:AH324" si="83">IF(V268="",0,COS(RADIANS(VALUE(V268)))*VALUE(W268)+AF268)</f>
        <v>0</v>
      </c>
      <c r="AI268" s="62">
        <f>LOOKUP($D268,'Design Component Spatial Info'!$C$231:$C$575,'Design Component Spatial Info'!O$231:O$575)</f>
        <v>1377668</v>
      </c>
      <c r="AJ268" s="62">
        <f>LOOKUP($D268,'Design Component Spatial Info'!$C$231:$C$575,'Design Component Spatial Info'!P$231:P$575)</f>
        <v>558450</v>
      </c>
      <c r="AM268" s="28">
        <v>9.1312000000000004E-2</v>
      </c>
      <c r="AN268" s="97" t="str">
        <f t="shared" si="80"/>
        <v>L</v>
      </c>
    </row>
    <row r="269" spans="1:40" x14ac:dyDescent="0.2">
      <c r="A269" s="60" t="s">
        <v>765</v>
      </c>
      <c r="B269" s="60" t="s">
        <v>619</v>
      </c>
      <c r="C269" s="60" t="s">
        <v>31</v>
      </c>
      <c r="D269" s="60" t="s">
        <v>674</v>
      </c>
      <c r="E269" s="98" t="str">
        <f t="shared" si="81"/>
        <v>075-1</v>
      </c>
      <c r="F269" s="65">
        <v>41745</v>
      </c>
      <c r="G269" s="60" t="s">
        <v>382</v>
      </c>
      <c r="H269" s="58" t="s">
        <v>763</v>
      </c>
      <c r="I269" s="66">
        <v>0.37222222222222223</v>
      </c>
      <c r="J269" s="67">
        <v>1</v>
      </c>
      <c r="K269" s="60" t="s">
        <v>96</v>
      </c>
      <c r="L269" s="62">
        <v>2</v>
      </c>
      <c r="M269" s="62">
        <v>0</v>
      </c>
      <c r="N269" s="67">
        <v>4</v>
      </c>
      <c r="O269" s="60" t="s">
        <v>63</v>
      </c>
      <c r="P269" s="58" t="s">
        <v>141</v>
      </c>
      <c r="R269" s="62">
        <v>0</v>
      </c>
      <c r="V269" s="62"/>
      <c r="W269" s="62"/>
      <c r="AD269" s="62">
        <f>LOOKUP($D269,'Design Component Spatial Info'!$C$231:$C$575,'Design Component Spatial Info'!E$231:E$575)</f>
        <v>10</v>
      </c>
      <c r="AE269" s="62">
        <f>LOOKUP($D269,'Design Component Spatial Info'!$C$231:$C$575,'Design Component Spatial Info'!M$231:M$575)</f>
        <v>660151.52179999999</v>
      </c>
      <c r="AF269" s="62">
        <f>LOOKUP($D269,'Design Component Spatial Info'!$C$231:$C$575,'Design Component Spatial Info'!N$231:N$575)</f>
        <v>5534213.5796999997</v>
      </c>
      <c r="AG269" s="67">
        <f t="shared" si="82"/>
        <v>0</v>
      </c>
      <c r="AH269" s="67">
        <f t="shared" si="83"/>
        <v>0</v>
      </c>
      <c r="AI269" s="62">
        <f>LOOKUP($D269,'Design Component Spatial Info'!$C$231:$C$575,'Design Component Spatial Info'!O$231:O$575)</f>
        <v>1375268</v>
      </c>
      <c r="AJ269" s="62">
        <f>LOOKUP($D269,'Design Component Spatial Info'!$C$231:$C$575,'Design Component Spatial Info'!P$231:P$575)</f>
        <v>560850</v>
      </c>
      <c r="AM269" s="28">
        <v>0.10590999999999999</v>
      </c>
      <c r="AN269" s="97" t="str">
        <f t="shared" si="80"/>
        <v>L</v>
      </c>
    </row>
    <row r="270" spans="1:40" x14ac:dyDescent="0.2">
      <c r="A270" s="60" t="s">
        <v>765</v>
      </c>
      <c r="B270" s="60" t="s">
        <v>619</v>
      </c>
      <c r="C270" s="60" t="s">
        <v>31</v>
      </c>
      <c r="D270" s="60" t="s">
        <v>675</v>
      </c>
      <c r="E270" s="98" t="str">
        <f t="shared" si="81"/>
        <v>075-1</v>
      </c>
      <c r="F270" s="65">
        <v>41745</v>
      </c>
      <c r="G270" s="60" t="s">
        <v>382</v>
      </c>
      <c r="H270" s="58" t="s">
        <v>763</v>
      </c>
      <c r="I270" s="66">
        <v>0.41736111111111113</v>
      </c>
      <c r="J270" s="67">
        <v>1</v>
      </c>
      <c r="K270" s="60" t="s">
        <v>96</v>
      </c>
      <c r="L270" s="62">
        <v>5</v>
      </c>
      <c r="M270" s="62">
        <v>1</v>
      </c>
      <c r="N270" s="67">
        <v>4</v>
      </c>
      <c r="O270" s="60" t="s">
        <v>63</v>
      </c>
      <c r="P270" s="58" t="s">
        <v>141</v>
      </c>
      <c r="R270" s="62">
        <v>0</v>
      </c>
      <c r="V270" s="62"/>
      <c r="W270" s="62"/>
      <c r="AD270" s="62">
        <f>LOOKUP($D270,'Design Component Spatial Info'!$C$231:$C$575,'Design Component Spatial Info'!E$231:E$575)</f>
        <v>10</v>
      </c>
      <c r="AE270" s="62">
        <f>LOOKUP($D270,'Design Component Spatial Info'!$C$231:$C$575,'Design Component Spatial Info'!M$231:M$575)</f>
        <v>660186.76899999997</v>
      </c>
      <c r="AF270" s="62">
        <f>LOOKUP($D270,'Design Component Spatial Info'!$C$231:$C$575,'Design Component Spatial Info'!N$231:N$575)</f>
        <v>5535012.7887000004</v>
      </c>
      <c r="AG270" s="67">
        <f t="shared" si="82"/>
        <v>0</v>
      </c>
      <c r="AH270" s="67">
        <f t="shared" si="83"/>
        <v>0</v>
      </c>
      <c r="AI270" s="62">
        <f>LOOKUP($D270,'Design Component Spatial Info'!$C$231:$C$575,'Design Component Spatial Info'!O$231:O$575)</f>
        <v>1375268</v>
      </c>
      <c r="AJ270" s="62">
        <f>LOOKUP($D270,'Design Component Spatial Info'!$C$231:$C$575,'Design Component Spatial Info'!P$231:P$575)</f>
        <v>561650</v>
      </c>
      <c r="AM270" s="28">
        <v>0.12589600000000001</v>
      </c>
      <c r="AN270" s="97" t="str">
        <f t="shared" si="80"/>
        <v>L</v>
      </c>
    </row>
    <row r="271" spans="1:40" s="144" customFormat="1" x14ac:dyDescent="0.2">
      <c r="A271" s="137" t="s">
        <v>765</v>
      </c>
      <c r="B271" s="137" t="s">
        <v>619</v>
      </c>
      <c r="C271" s="137" t="s">
        <v>31</v>
      </c>
      <c r="D271" s="137" t="s">
        <v>676</v>
      </c>
      <c r="E271" s="138" t="str">
        <f t="shared" si="81"/>
        <v>075-1</v>
      </c>
      <c r="F271" s="139">
        <v>41745</v>
      </c>
      <c r="G271" s="137" t="s">
        <v>382</v>
      </c>
      <c r="H271" s="140" t="s">
        <v>763</v>
      </c>
      <c r="I271" s="141">
        <v>0.38750000000000001</v>
      </c>
      <c r="J271" s="142">
        <v>1</v>
      </c>
      <c r="K271" s="137" t="s">
        <v>96</v>
      </c>
      <c r="L271" s="143">
        <v>3</v>
      </c>
      <c r="M271" s="143">
        <v>0</v>
      </c>
      <c r="N271" s="142">
        <v>4</v>
      </c>
      <c r="O271" s="137" t="s">
        <v>63</v>
      </c>
      <c r="P271" s="140" t="s">
        <v>141</v>
      </c>
      <c r="Q271" s="142"/>
      <c r="R271" s="143">
        <v>0</v>
      </c>
      <c r="S271" s="143"/>
      <c r="T271" s="140"/>
      <c r="V271" s="143"/>
      <c r="W271" s="143"/>
      <c r="X271" s="143"/>
      <c r="AA271" s="144" t="s">
        <v>1402</v>
      </c>
      <c r="AB271" s="144" t="s">
        <v>1406</v>
      </c>
      <c r="AD271" s="143">
        <f>LOOKUP($D271,'Design Component Spatial Info'!$C$231:$C$575,'Design Component Spatial Info'!E$231:E$575)</f>
        <v>10</v>
      </c>
      <c r="AE271" s="143">
        <f>LOOKUP($D271,'Design Component Spatial Info'!$C$231:$C$575,'Design Component Spatial Info'!M$231:M$575)</f>
        <v>660950.62</v>
      </c>
      <c r="AF271" s="143">
        <f>LOOKUP($D271,'Design Component Spatial Info'!$C$231:$C$575,'Design Component Spatial Info'!N$231:N$575)</f>
        <v>5534178.3163000001</v>
      </c>
      <c r="AG271" s="142">
        <f t="shared" si="82"/>
        <v>0</v>
      </c>
      <c r="AH271" s="142">
        <f t="shared" si="83"/>
        <v>0</v>
      </c>
      <c r="AI271" s="143">
        <f>LOOKUP($D271,'Design Component Spatial Info'!$C$231:$C$575,'Design Component Spatial Info'!O$231:O$575)</f>
        <v>1376068</v>
      </c>
      <c r="AJ271" s="143">
        <f>LOOKUP($D271,'Design Component Spatial Info'!$C$231:$C$575,'Design Component Spatial Info'!P$231:P$575)</f>
        <v>560850</v>
      </c>
      <c r="AM271" s="145">
        <v>0.13825100000000001</v>
      </c>
      <c r="AN271" s="146" t="str">
        <f t="shared" si="80"/>
        <v>L</v>
      </c>
    </row>
    <row r="272" spans="1:40" x14ac:dyDescent="0.2">
      <c r="A272" s="60" t="s">
        <v>765</v>
      </c>
      <c r="B272" s="60" t="s">
        <v>619</v>
      </c>
      <c r="C272" s="60" t="s">
        <v>31</v>
      </c>
      <c r="D272" s="60" t="s">
        <v>677</v>
      </c>
      <c r="E272" s="98" t="str">
        <f t="shared" si="81"/>
        <v>075-1</v>
      </c>
      <c r="F272" s="65">
        <v>41745</v>
      </c>
      <c r="G272" s="60" t="s">
        <v>382</v>
      </c>
      <c r="H272" s="58" t="s">
        <v>763</v>
      </c>
      <c r="I272" s="66">
        <v>0.40277777777777773</v>
      </c>
      <c r="J272" s="67">
        <v>1</v>
      </c>
      <c r="K272" s="60" t="s">
        <v>96</v>
      </c>
      <c r="L272" s="62">
        <v>5</v>
      </c>
      <c r="M272" s="62">
        <v>0</v>
      </c>
      <c r="N272" s="67">
        <v>4</v>
      </c>
      <c r="O272" s="60" t="s">
        <v>63</v>
      </c>
      <c r="P272" s="58" t="s">
        <v>141</v>
      </c>
      <c r="R272" s="62">
        <v>0</v>
      </c>
      <c r="V272" s="62"/>
      <c r="W272" s="62"/>
      <c r="AD272" s="62">
        <f>LOOKUP($D272,'Design Component Spatial Info'!$C$231:$C$575,'Design Component Spatial Info'!E$231:E$575)</f>
        <v>10</v>
      </c>
      <c r="AE272" s="62">
        <f>LOOKUP($D272,'Design Component Spatial Info'!$C$231:$C$575,'Design Component Spatial Info'!M$231:M$575)</f>
        <v>660985.87419999996</v>
      </c>
      <c r="AF272" s="62">
        <f>LOOKUP($D272,'Design Component Spatial Info'!$C$231:$C$575,'Design Component Spatial Info'!N$231:N$575)</f>
        <v>5534977.5279000001</v>
      </c>
      <c r="AG272" s="67">
        <f t="shared" si="82"/>
        <v>0</v>
      </c>
      <c r="AH272" s="67">
        <f t="shared" si="83"/>
        <v>0</v>
      </c>
      <c r="AI272" s="62">
        <f>LOOKUP($D272,'Design Component Spatial Info'!$C$231:$C$575,'Design Component Spatial Info'!O$231:O$575)</f>
        <v>1376068</v>
      </c>
      <c r="AJ272" s="62">
        <f>LOOKUP($D272,'Design Component Spatial Info'!$C$231:$C$575,'Design Component Spatial Info'!P$231:P$575)</f>
        <v>561650</v>
      </c>
      <c r="AM272" s="28">
        <v>0.26301799999999997</v>
      </c>
      <c r="AN272" s="97" t="str">
        <f t="shared" si="80"/>
        <v>M</v>
      </c>
    </row>
    <row r="273" spans="1:40" x14ac:dyDescent="0.2">
      <c r="A273" s="60" t="s">
        <v>765</v>
      </c>
      <c r="B273" s="60" t="s">
        <v>619</v>
      </c>
      <c r="C273" s="60" t="s">
        <v>31</v>
      </c>
      <c r="D273" s="60" t="s">
        <v>715</v>
      </c>
      <c r="E273" s="98" t="str">
        <f t="shared" si="81"/>
        <v>076-1</v>
      </c>
      <c r="F273" s="65">
        <v>41761</v>
      </c>
      <c r="G273" s="60" t="s">
        <v>926</v>
      </c>
      <c r="H273" s="58" t="s">
        <v>763</v>
      </c>
      <c r="I273" s="66">
        <v>0.39513888888888887</v>
      </c>
      <c r="J273" s="67">
        <v>1</v>
      </c>
      <c r="K273" s="60" t="s">
        <v>96</v>
      </c>
      <c r="L273" s="62">
        <v>15</v>
      </c>
      <c r="M273" s="62">
        <v>1</v>
      </c>
      <c r="N273" s="67">
        <v>2</v>
      </c>
      <c r="O273" s="60" t="s">
        <v>63</v>
      </c>
      <c r="P273" s="58" t="s">
        <v>141</v>
      </c>
      <c r="R273" s="62">
        <v>0</v>
      </c>
      <c r="V273" s="62"/>
      <c r="W273" s="62"/>
      <c r="AD273" s="62">
        <f>LOOKUP($D273,'Design Component Spatial Info'!$C$231:$C$575,'Design Component Spatial Info'!E$231:E$575)</f>
        <v>10</v>
      </c>
      <c r="AE273" s="62">
        <f>LOOKUP($D273,'Design Component Spatial Info'!$C$231:$C$575,'Design Component Spatial Info'!M$231:M$575)</f>
        <v>657377.69510000001</v>
      </c>
      <c r="AF273" s="62">
        <f>LOOKUP($D273,'Design Component Spatial Info'!$C$231:$C$575,'Design Component Spatial Info'!N$231:N$575)</f>
        <v>5543944.5099999998</v>
      </c>
      <c r="AG273" s="67">
        <f t="shared" si="82"/>
        <v>0</v>
      </c>
      <c r="AH273" s="67">
        <f t="shared" si="83"/>
        <v>0</v>
      </c>
      <c r="AI273" s="62">
        <f>LOOKUP($D273,'Design Component Spatial Info'!$C$231:$C$575,'Design Component Spatial Info'!O$231:O$575)</f>
        <v>1372068</v>
      </c>
      <c r="AJ273" s="62">
        <f>LOOKUP($D273,'Design Component Spatial Info'!$C$231:$C$575,'Design Component Spatial Info'!P$231:P$575)</f>
        <v>570450</v>
      </c>
      <c r="AM273" s="28">
        <v>0.13983100000000001</v>
      </c>
      <c r="AN273" s="97" t="str">
        <f t="shared" si="80"/>
        <v>L</v>
      </c>
    </row>
    <row r="274" spans="1:40" x14ac:dyDescent="0.2">
      <c r="A274" s="60" t="s">
        <v>765</v>
      </c>
      <c r="B274" s="60" t="s">
        <v>619</v>
      </c>
      <c r="C274" s="60" t="s">
        <v>31</v>
      </c>
      <c r="D274" s="60" t="s">
        <v>716</v>
      </c>
      <c r="E274" s="98" t="str">
        <f t="shared" si="81"/>
        <v>076-1</v>
      </c>
      <c r="F274" s="65">
        <v>41761</v>
      </c>
      <c r="G274" s="60" t="s">
        <v>926</v>
      </c>
      <c r="H274" s="58" t="s">
        <v>763</v>
      </c>
      <c r="I274" s="66">
        <v>0.36736111111111108</v>
      </c>
      <c r="J274" s="67">
        <v>1</v>
      </c>
      <c r="K274" s="60" t="s">
        <v>96</v>
      </c>
      <c r="L274" s="62">
        <v>15</v>
      </c>
      <c r="M274" s="62">
        <v>2</v>
      </c>
      <c r="N274" s="67">
        <v>1</v>
      </c>
      <c r="O274" s="60" t="s">
        <v>63</v>
      </c>
      <c r="P274" s="58" t="s">
        <v>141</v>
      </c>
      <c r="R274" s="62">
        <v>0</v>
      </c>
      <c r="V274" s="62"/>
      <c r="W274" s="62"/>
      <c r="AD274" s="62">
        <f>LOOKUP($D274,'Design Component Spatial Info'!$C$231:$C$575,'Design Component Spatial Info'!E$231:E$575)</f>
        <v>10</v>
      </c>
      <c r="AE274" s="62">
        <f>LOOKUP($D274,'Design Component Spatial Info'!$C$231:$C$575,'Design Component Spatial Info'!M$231:M$575)</f>
        <v>657412.89930000005</v>
      </c>
      <c r="AF274" s="62">
        <f>LOOKUP($D274,'Design Component Spatial Info'!$C$231:$C$575,'Design Component Spatial Info'!N$231:N$575)</f>
        <v>5544743.6300999997</v>
      </c>
      <c r="AG274" s="67">
        <f t="shared" si="82"/>
        <v>0</v>
      </c>
      <c r="AH274" s="67">
        <f t="shared" si="83"/>
        <v>0</v>
      </c>
      <c r="AI274" s="62">
        <f>LOOKUP($D274,'Design Component Spatial Info'!$C$231:$C$575,'Design Component Spatial Info'!O$231:O$575)</f>
        <v>1372068</v>
      </c>
      <c r="AJ274" s="62">
        <f>LOOKUP($D274,'Design Component Spatial Info'!$C$231:$C$575,'Design Component Spatial Info'!P$231:P$575)</f>
        <v>571250</v>
      </c>
      <c r="AM274" s="28">
        <v>3.4287999999999999E-2</v>
      </c>
      <c r="AN274" s="97" t="str">
        <f t="shared" si="80"/>
        <v>VL</v>
      </c>
    </row>
    <row r="275" spans="1:40" x14ac:dyDescent="0.2">
      <c r="A275" s="60" t="s">
        <v>765</v>
      </c>
      <c r="B275" s="60" t="s">
        <v>619</v>
      </c>
      <c r="C275" s="60" t="s">
        <v>31</v>
      </c>
      <c r="D275" s="60" t="s">
        <v>717</v>
      </c>
      <c r="E275" s="98" t="str">
        <f t="shared" si="81"/>
        <v>076-1</v>
      </c>
      <c r="F275" s="65">
        <v>41761</v>
      </c>
      <c r="G275" s="60" t="s">
        <v>926</v>
      </c>
      <c r="H275" s="58" t="s">
        <v>763</v>
      </c>
      <c r="I275" s="66">
        <v>0.33611111111111108</v>
      </c>
      <c r="J275" s="67">
        <v>1</v>
      </c>
      <c r="K275" s="60" t="s">
        <v>96</v>
      </c>
      <c r="L275" s="62">
        <v>15</v>
      </c>
      <c r="M275" s="62">
        <v>3</v>
      </c>
      <c r="N275" s="67">
        <v>1</v>
      </c>
      <c r="O275" s="60" t="s">
        <v>63</v>
      </c>
      <c r="P275" s="58" t="s">
        <v>141</v>
      </c>
      <c r="R275" s="62">
        <v>0</v>
      </c>
      <c r="V275" s="62"/>
      <c r="W275" s="62"/>
      <c r="AD275" s="62">
        <f>LOOKUP($D275,'Design Component Spatial Info'!$C$231:$C$575,'Design Component Spatial Info'!E$231:E$575)</f>
        <v>10</v>
      </c>
      <c r="AE275" s="62">
        <f>LOOKUP($D275,'Design Component Spatial Info'!$C$231:$C$575,'Design Component Spatial Info'!M$231:M$575)</f>
        <v>658176.86950000003</v>
      </c>
      <c r="AF275" s="62">
        <f>LOOKUP($D275,'Design Component Spatial Info'!$C$231:$C$575,'Design Component Spatial Info'!N$231:N$575)</f>
        <v>5543909.307</v>
      </c>
      <c r="AG275" s="67">
        <f t="shared" si="82"/>
        <v>0</v>
      </c>
      <c r="AH275" s="67">
        <f t="shared" si="83"/>
        <v>0</v>
      </c>
      <c r="AI275" s="62">
        <f>LOOKUP($D275,'Design Component Spatial Info'!$C$231:$C$575,'Design Component Spatial Info'!O$231:O$575)</f>
        <v>1372868</v>
      </c>
      <c r="AJ275" s="62">
        <f>LOOKUP($D275,'Design Component Spatial Info'!$C$231:$C$575,'Design Component Spatial Info'!P$231:P$575)</f>
        <v>570450</v>
      </c>
      <c r="AM275" s="28">
        <v>0.12248200000000001</v>
      </c>
      <c r="AN275" s="97" t="str">
        <f t="shared" si="80"/>
        <v>L</v>
      </c>
    </row>
    <row r="276" spans="1:40" x14ac:dyDescent="0.2">
      <c r="A276" s="60" t="s">
        <v>765</v>
      </c>
      <c r="B276" s="60" t="s">
        <v>619</v>
      </c>
      <c r="C276" s="60" t="s">
        <v>31</v>
      </c>
      <c r="D276" s="60" t="s">
        <v>666</v>
      </c>
      <c r="E276" s="98" t="str">
        <f t="shared" si="81"/>
        <v>077-1</v>
      </c>
      <c r="F276" s="65">
        <v>41745</v>
      </c>
      <c r="G276" s="60" t="s">
        <v>382</v>
      </c>
      <c r="H276" s="58" t="s">
        <v>763</v>
      </c>
      <c r="I276" s="66">
        <v>0.45069444444444445</v>
      </c>
      <c r="J276" s="67">
        <v>1</v>
      </c>
      <c r="K276" s="60" t="s">
        <v>96</v>
      </c>
      <c r="L276" s="62">
        <v>5</v>
      </c>
      <c r="M276" s="62">
        <v>0</v>
      </c>
      <c r="N276" s="67">
        <v>4</v>
      </c>
      <c r="O276" s="60" t="s">
        <v>39</v>
      </c>
      <c r="P276" s="58" t="s">
        <v>141</v>
      </c>
      <c r="R276" s="62">
        <v>0</v>
      </c>
      <c r="V276" s="62"/>
      <c r="W276" s="62"/>
      <c r="AD276" s="62">
        <f>LOOKUP($D276,'Design Component Spatial Info'!$C$231:$C$575,'Design Component Spatial Info'!E$231:E$575)</f>
        <v>10</v>
      </c>
      <c r="AE276" s="62">
        <f>LOOKUP($D276,'Design Component Spatial Info'!$C$231:$C$575,'Design Component Spatial Info'!M$231:M$575)</f>
        <v>656884.70319999999</v>
      </c>
      <c r="AF276" s="62">
        <f>LOOKUP($D276,'Design Component Spatial Info'!$C$231:$C$575,'Design Component Spatial Info'!N$231:N$575)</f>
        <v>5532756.1462000003</v>
      </c>
      <c r="AG276" s="67">
        <f t="shared" si="82"/>
        <v>0</v>
      </c>
      <c r="AH276" s="67">
        <f t="shared" si="83"/>
        <v>0</v>
      </c>
      <c r="AI276" s="62">
        <f>LOOKUP($D276,'Design Component Spatial Info'!$C$231:$C$575,'Design Component Spatial Info'!O$231:O$575)</f>
        <v>1372068</v>
      </c>
      <c r="AJ276" s="62">
        <f>LOOKUP($D276,'Design Component Spatial Info'!$C$231:$C$575,'Design Component Spatial Info'!P$231:P$575)</f>
        <v>559250</v>
      </c>
      <c r="AM276" s="28">
        <v>0.230903</v>
      </c>
      <c r="AN276" s="97" t="str">
        <f t="shared" si="80"/>
        <v>M</v>
      </c>
    </row>
    <row r="277" spans="1:40" x14ac:dyDescent="0.2">
      <c r="A277" s="60" t="s">
        <v>765</v>
      </c>
      <c r="B277" s="60" t="s">
        <v>619</v>
      </c>
      <c r="C277" s="60" t="s">
        <v>31</v>
      </c>
      <c r="D277" s="60" t="s">
        <v>667</v>
      </c>
      <c r="E277" s="98" t="str">
        <f t="shared" si="81"/>
        <v>077-1</v>
      </c>
      <c r="F277" s="65">
        <v>41745</v>
      </c>
      <c r="G277" s="60" t="s">
        <v>382</v>
      </c>
      <c r="H277" s="58" t="s">
        <v>763</v>
      </c>
      <c r="I277" s="66">
        <v>0.4604166666666667</v>
      </c>
      <c r="J277" s="67">
        <v>1</v>
      </c>
      <c r="K277" s="60" t="s">
        <v>96</v>
      </c>
      <c r="L277" s="62">
        <v>5</v>
      </c>
      <c r="M277" s="62">
        <v>1</v>
      </c>
      <c r="N277" s="67">
        <v>4</v>
      </c>
      <c r="O277" s="60" t="s">
        <v>39</v>
      </c>
      <c r="P277" s="58" t="s">
        <v>383</v>
      </c>
      <c r="Q277" s="67">
        <v>160</v>
      </c>
      <c r="R277" s="62">
        <v>1</v>
      </c>
      <c r="S277" s="62" t="s">
        <v>135</v>
      </c>
      <c r="T277" s="58" t="s">
        <v>39</v>
      </c>
      <c r="U277" s="56" t="s">
        <v>87</v>
      </c>
      <c r="V277" s="62">
        <v>151</v>
      </c>
      <c r="W277" s="62">
        <v>400</v>
      </c>
      <c r="X277" s="62" t="s">
        <v>145</v>
      </c>
      <c r="Y277" s="56" t="s">
        <v>121</v>
      </c>
      <c r="AA277" s="56" t="s">
        <v>1263</v>
      </c>
      <c r="AD277" s="62">
        <f>LOOKUP($D277,'Design Component Spatial Info'!$C$231:$C$575,'Design Component Spatial Info'!E$231:E$575)</f>
        <v>10</v>
      </c>
      <c r="AE277" s="62">
        <f>LOOKUP($D277,'Design Component Spatial Info'!$C$231:$C$575,'Design Component Spatial Info'!M$231:M$575)</f>
        <v>656919.92520000006</v>
      </c>
      <c r="AF277" s="62">
        <f>LOOKUP($D277,'Design Component Spatial Info'!$C$231:$C$575,'Design Component Spatial Info'!N$231:N$575)</f>
        <v>5533555.3575999998</v>
      </c>
      <c r="AG277" s="67">
        <f t="shared" si="82"/>
        <v>657113.84904809855</v>
      </c>
      <c r="AH277" s="67">
        <f t="shared" si="83"/>
        <v>5533205.5097171441</v>
      </c>
      <c r="AI277" s="62">
        <f>LOOKUP($D277,'Design Component Spatial Info'!$C$231:$C$575,'Design Component Spatial Info'!O$231:O$575)</f>
        <v>1372068</v>
      </c>
      <c r="AJ277" s="62">
        <f>LOOKUP($D277,'Design Component Spatial Info'!$C$231:$C$575,'Design Component Spatial Info'!P$231:P$575)</f>
        <v>560050</v>
      </c>
      <c r="AK277">
        <v>1372277.176</v>
      </c>
      <c r="AL277">
        <v>559709.02899999998</v>
      </c>
      <c r="AM277" s="28">
        <v>0.15428800000000001</v>
      </c>
      <c r="AN277" s="97" t="str">
        <f t="shared" si="80"/>
        <v>L</v>
      </c>
    </row>
    <row r="278" spans="1:40" x14ac:dyDescent="0.2">
      <c r="A278" s="60" t="s">
        <v>765</v>
      </c>
      <c r="B278" s="60" t="s">
        <v>619</v>
      </c>
      <c r="C278" s="60" t="s">
        <v>31</v>
      </c>
      <c r="D278" s="60" t="s">
        <v>668</v>
      </c>
      <c r="E278" s="98" t="str">
        <f t="shared" si="81"/>
        <v>077-1</v>
      </c>
      <c r="F278" s="65">
        <v>41745</v>
      </c>
      <c r="G278" s="60" t="s">
        <v>382</v>
      </c>
      <c r="H278" s="58" t="s">
        <v>763</v>
      </c>
      <c r="I278" s="66">
        <v>0.47847222222222219</v>
      </c>
      <c r="J278" s="67">
        <v>1</v>
      </c>
      <c r="K278" s="60" t="s">
        <v>96</v>
      </c>
      <c r="L278" s="62">
        <v>5</v>
      </c>
      <c r="M278" s="62">
        <v>0</v>
      </c>
      <c r="N278" s="67">
        <v>4</v>
      </c>
      <c r="O278" s="60" t="s">
        <v>63</v>
      </c>
      <c r="P278" s="58" t="s">
        <v>141</v>
      </c>
      <c r="R278" s="62">
        <v>0</v>
      </c>
      <c r="V278" s="62"/>
      <c r="W278" s="62"/>
      <c r="AD278" s="62">
        <f>LOOKUP($D278,'Design Component Spatial Info'!$C$231:$C$575,'Design Component Spatial Info'!E$231:E$575)</f>
        <v>10</v>
      </c>
      <c r="AE278" s="62">
        <f>LOOKUP($D278,'Design Component Spatial Info'!$C$231:$C$575,'Design Component Spatial Info'!M$231:M$575)</f>
        <v>657683.7807</v>
      </c>
      <c r="AF278" s="62">
        <f>LOOKUP($D278,'Design Component Spatial Info'!$C$231:$C$575,'Design Component Spatial Info'!N$231:N$575)</f>
        <v>5532720.9057999998</v>
      </c>
      <c r="AG278" s="67">
        <f t="shared" si="82"/>
        <v>0</v>
      </c>
      <c r="AH278" s="67">
        <f t="shared" si="83"/>
        <v>0</v>
      </c>
      <c r="AI278" s="62">
        <f>LOOKUP($D278,'Design Component Spatial Info'!$C$231:$C$575,'Design Component Spatial Info'!O$231:O$575)</f>
        <v>1372868</v>
      </c>
      <c r="AJ278" s="62">
        <f>LOOKUP($D278,'Design Component Spatial Info'!$C$231:$C$575,'Design Component Spatial Info'!P$231:P$575)</f>
        <v>559250</v>
      </c>
      <c r="AM278" s="28">
        <v>9.087400000000001E-2</v>
      </c>
      <c r="AN278" s="97" t="str">
        <f t="shared" si="80"/>
        <v>L</v>
      </c>
    </row>
    <row r="279" spans="1:40" x14ac:dyDescent="0.2">
      <c r="A279" s="60" t="s">
        <v>765</v>
      </c>
      <c r="B279" s="60" t="s">
        <v>619</v>
      </c>
      <c r="C279" s="60" t="s">
        <v>31</v>
      </c>
      <c r="D279" s="60" t="s">
        <v>669</v>
      </c>
      <c r="E279" s="98" t="str">
        <f t="shared" si="81"/>
        <v>077-1</v>
      </c>
      <c r="F279" s="65">
        <v>41745</v>
      </c>
      <c r="G279" s="60" t="s">
        <v>382</v>
      </c>
      <c r="H279" s="58" t="s">
        <v>763</v>
      </c>
      <c r="I279" s="66">
        <v>0.49513888888888885</v>
      </c>
      <c r="J279" s="67">
        <v>1</v>
      </c>
      <c r="K279" s="60" t="s">
        <v>96</v>
      </c>
      <c r="L279" s="62">
        <v>5</v>
      </c>
      <c r="M279" s="62">
        <v>0</v>
      </c>
      <c r="N279" s="67">
        <v>4</v>
      </c>
      <c r="O279" s="60" t="s">
        <v>63</v>
      </c>
      <c r="P279" s="58" t="s">
        <v>141</v>
      </c>
      <c r="R279" s="62">
        <v>0</v>
      </c>
      <c r="V279" s="62"/>
      <c r="W279" s="62"/>
      <c r="AD279" s="62">
        <f>LOOKUP($D279,'Design Component Spatial Info'!$C$231:$C$575,'Design Component Spatial Info'!E$231:E$575)</f>
        <v>10</v>
      </c>
      <c r="AE279" s="62">
        <f>LOOKUP($D279,'Design Component Spatial Info'!$C$231:$C$575,'Design Component Spatial Info'!M$231:M$575)</f>
        <v>657719.00970000005</v>
      </c>
      <c r="AF279" s="62">
        <f>LOOKUP($D279,'Design Component Spatial Info'!$C$231:$C$575,'Design Component Spatial Info'!N$231:N$575)</f>
        <v>5533520.1199000003</v>
      </c>
      <c r="AG279" s="67">
        <f t="shared" si="82"/>
        <v>0</v>
      </c>
      <c r="AH279" s="67">
        <f t="shared" si="83"/>
        <v>0</v>
      </c>
      <c r="AI279" s="62">
        <f>LOOKUP($D279,'Design Component Spatial Info'!$C$231:$C$575,'Design Component Spatial Info'!O$231:O$575)</f>
        <v>1372868</v>
      </c>
      <c r="AJ279" s="62">
        <f>LOOKUP($D279,'Design Component Spatial Info'!$C$231:$C$575,'Design Component Spatial Info'!P$231:P$575)</f>
        <v>560050</v>
      </c>
      <c r="AM279" s="28">
        <v>0.03</v>
      </c>
      <c r="AN279" s="97" t="str">
        <f t="shared" si="80"/>
        <v>VL</v>
      </c>
    </row>
    <row r="280" spans="1:40" x14ac:dyDescent="0.2">
      <c r="A280" s="60" t="s">
        <v>765</v>
      </c>
      <c r="B280" s="60" t="s">
        <v>619</v>
      </c>
      <c r="C280" s="60" t="s">
        <v>31</v>
      </c>
      <c r="D280" s="60" t="s">
        <v>662</v>
      </c>
      <c r="E280" s="98" t="str">
        <f t="shared" si="81"/>
        <v>078-1</v>
      </c>
      <c r="F280" s="65">
        <v>41761</v>
      </c>
      <c r="G280" s="60" t="s">
        <v>926</v>
      </c>
      <c r="H280" s="58" t="s">
        <v>763</v>
      </c>
      <c r="I280" s="66">
        <v>0.6333333333333333</v>
      </c>
      <c r="J280" s="67">
        <v>1</v>
      </c>
      <c r="K280" s="60" t="s">
        <v>96</v>
      </c>
      <c r="L280" s="62">
        <v>20</v>
      </c>
      <c r="M280" s="62">
        <v>3</v>
      </c>
      <c r="N280" s="67">
        <v>4</v>
      </c>
      <c r="O280" s="60" t="s">
        <v>63</v>
      </c>
      <c r="P280" s="58" t="s">
        <v>141</v>
      </c>
      <c r="R280" s="62">
        <v>0</v>
      </c>
      <c r="V280" s="62"/>
      <c r="W280" s="62"/>
      <c r="AD280" s="62">
        <f>LOOKUP($D280,'Design Component Spatial Info'!$C$231:$C$575,'Design Component Spatial Info'!E$231:E$575)</f>
        <v>10</v>
      </c>
      <c r="AE280" s="62">
        <f>LOOKUP($D280,'Design Component Spatial Info'!$C$231:$C$575,'Design Component Spatial Info'!M$231:M$575)</f>
        <v>652090.27269999997</v>
      </c>
      <c r="AF280" s="62">
        <f>LOOKUP($D280,'Design Component Spatial Info'!$C$231:$C$575,'Design Component Spatial Info'!N$231:N$575)</f>
        <v>5532967.4386</v>
      </c>
      <c r="AG280" s="67">
        <f t="shared" si="82"/>
        <v>0</v>
      </c>
      <c r="AH280" s="67">
        <f t="shared" si="83"/>
        <v>0</v>
      </c>
      <c r="AI280" s="62">
        <f>LOOKUP($D280,'Design Component Spatial Info'!$C$231:$C$575,'Design Component Spatial Info'!O$231:O$575)</f>
        <v>1367268</v>
      </c>
      <c r="AJ280" s="62">
        <f>LOOKUP($D280,'Design Component Spatial Info'!$C$231:$C$575,'Design Component Spatial Info'!P$231:P$575)</f>
        <v>559250</v>
      </c>
      <c r="AM280" s="28">
        <v>9.6783999999999995E-2</v>
      </c>
      <c r="AN280" s="97" t="str">
        <f t="shared" si="80"/>
        <v>L</v>
      </c>
    </row>
    <row r="281" spans="1:40" x14ac:dyDescent="0.2">
      <c r="A281" s="60" t="s">
        <v>765</v>
      </c>
      <c r="B281" s="60" t="s">
        <v>619</v>
      </c>
      <c r="C281" s="60" t="s">
        <v>31</v>
      </c>
      <c r="D281" s="60" t="s">
        <v>663</v>
      </c>
      <c r="E281" s="98" t="str">
        <f t="shared" si="81"/>
        <v>078-1</v>
      </c>
      <c r="F281" s="65">
        <v>41761</v>
      </c>
      <c r="G281" s="60" t="s">
        <v>926</v>
      </c>
      <c r="H281" s="58" t="s">
        <v>763</v>
      </c>
      <c r="I281" s="66">
        <v>0.61805555555555558</v>
      </c>
      <c r="J281" s="67">
        <v>1</v>
      </c>
      <c r="K281" s="60" t="s">
        <v>96</v>
      </c>
      <c r="L281" s="62">
        <v>20</v>
      </c>
      <c r="M281" s="62">
        <v>3</v>
      </c>
      <c r="N281" s="67">
        <v>4</v>
      </c>
      <c r="O281" s="60" t="s">
        <v>63</v>
      </c>
      <c r="P281" s="58" t="s">
        <v>141</v>
      </c>
      <c r="R281" s="62">
        <v>0</v>
      </c>
      <c r="V281" s="62"/>
      <c r="W281" s="62"/>
      <c r="AD281" s="62">
        <f>LOOKUP($D281,'Design Component Spatial Info'!$C$231:$C$575,'Design Component Spatial Info'!E$231:E$575)</f>
        <v>10</v>
      </c>
      <c r="AE281" s="62">
        <f>LOOKUP($D281,'Design Component Spatial Info'!$C$231:$C$575,'Design Component Spatial Info'!M$231:M$575)</f>
        <v>652125.45279999997</v>
      </c>
      <c r="AF281" s="62">
        <f>LOOKUP($D281,'Design Component Spatial Info'!$C$231:$C$575,'Design Component Spatial Info'!N$231:N$575)</f>
        <v>5533766.6343</v>
      </c>
      <c r="AG281" s="67">
        <f t="shared" si="82"/>
        <v>0</v>
      </c>
      <c r="AH281" s="67">
        <f t="shared" si="83"/>
        <v>0</v>
      </c>
      <c r="AI281" s="62">
        <f>LOOKUP($D281,'Design Component Spatial Info'!$C$231:$C$575,'Design Component Spatial Info'!O$231:O$575)</f>
        <v>1367268</v>
      </c>
      <c r="AJ281" s="62">
        <f>LOOKUP($D281,'Design Component Spatial Info'!$C$231:$C$575,'Design Component Spatial Info'!P$231:P$575)</f>
        <v>560050</v>
      </c>
      <c r="AM281" s="28">
        <v>5.8110000000000002E-2</v>
      </c>
      <c r="AN281" s="97" t="str">
        <f t="shared" si="80"/>
        <v>L</v>
      </c>
    </row>
    <row r="282" spans="1:40" x14ac:dyDescent="0.2">
      <c r="A282" s="60" t="s">
        <v>765</v>
      </c>
      <c r="B282" s="60" t="s">
        <v>619</v>
      </c>
      <c r="C282" s="60" t="s">
        <v>31</v>
      </c>
      <c r="D282" s="60" t="s">
        <v>664</v>
      </c>
      <c r="E282" s="98" t="str">
        <f t="shared" si="81"/>
        <v>078-1</v>
      </c>
      <c r="F282" s="65">
        <v>41761</v>
      </c>
      <c r="G282" s="60" t="s">
        <v>926</v>
      </c>
      <c r="H282" s="58" t="s">
        <v>763</v>
      </c>
      <c r="I282" s="66">
        <v>0.58194444444444449</v>
      </c>
      <c r="J282" s="67">
        <v>1</v>
      </c>
      <c r="K282" s="60" t="s">
        <v>96</v>
      </c>
      <c r="L282" s="62">
        <v>20</v>
      </c>
      <c r="M282" s="62">
        <v>3</v>
      </c>
      <c r="N282" s="67">
        <v>3</v>
      </c>
      <c r="O282" s="60" t="s">
        <v>63</v>
      </c>
      <c r="P282" s="58" t="s">
        <v>141</v>
      </c>
      <c r="R282" s="62">
        <v>0</v>
      </c>
      <c r="V282" s="62"/>
      <c r="W282" s="62"/>
      <c r="AD282" s="62">
        <f>LOOKUP($D282,'Design Component Spatial Info'!$C$231:$C$575,'Design Component Spatial Info'!E$231:E$575)</f>
        <v>10</v>
      </c>
      <c r="AE282" s="62">
        <f>LOOKUP($D282,'Design Component Spatial Info'!$C$231:$C$575,'Design Component Spatial Info'!M$231:M$575)</f>
        <v>652889.34039999999</v>
      </c>
      <c r="AF282" s="62">
        <f>LOOKUP($D282,'Design Component Spatial Info'!$C$231:$C$575,'Design Component Spatial Info'!N$231:N$575)</f>
        <v>5532932.2410000004</v>
      </c>
      <c r="AG282" s="67">
        <f t="shared" si="82"/>
        <v>0</v>
      </c>
      <c r="AH282" s="67">
        <f t="shared" si="83"/>
        <v>0</v>
      </c>
      <c r="AI282" s="62">
        <f>LOOKUP($D282,'Design Component Spatial Info'!$C$231:$C$575,'Design Component Spatial Info'!O$231:O$575)</f>
        <v>1368068</v>
      </c>
      <c r="AJ282" s="62">
        <f>LOOKUP($D282,'Design Component Spatial Info'!$C$231:$C$575,'Design Component Spatial Info'!P$231:P$575)</f>
        <v>559250</v>
      </c>
      <c r="AM282" s="28">
        <v>0.146982</v>
      </c>
      <c r="AN282" s="97" t="str">
        <f t="shared" si="80"/>
        <v>L</v>
      </c>
    </row>
    <row r="283" spans="1:40" x14ac:dyDescent="0.2">
      <c r="A283" s="60" t="s">
        <v>765</v>
      </c>
      <c r="B283" s="60" t="s">
        <v>619</v>
      </c>
      <c r="C283" s="60" t="s">
        <v>31</v>
      </c>
      <c r="D283" s="60" t="s">
        <v>665</v>
      </c>
      <c r="E283" s="98" t="str">
        <f t="shared" si="81"/>
        <v>078-1</v>
      </c>
      <c r="F283" s="65">
        <v>41761</v>
      </c>
      <c r="G283" s="60" t="s">
        <v>926</v>
      </c>
      <c r="H283" s="58" t="s">
        <v>763</v>
      </c>
      <c r="I283" s="66">
        <v>0.59791666666666665</v>
      </c>
      <c r="J283" s="67">
        <v>1</v>
      </c>
      <c r="K283" s="60" t="s">
        <v>96</v>
      </c>
      <c r="L283" s="62">
        <v>20</v>
      </c>
      <c r="M283" s="62">
        <v>3</v>
      </c>
      <c r="N283" s="67">
        <v>3</v>
      </c>
      <c r="O283" s="60" t="s">
        <v>63</v>
      </c>
      <c r="P283" s="58" t="s">
        <v>141</v>
      </c>
      <c r="R283" s="62">
        <v>0</v>
      </c>
      <c r="V283" s="62"/>
      <c r="W283" s="62"/>
      <c r="AD283" s="62">
        <f>LOOKUP($D283,'Design Component Spatial Info'!$C$231:$C$575,'Design Component Spatial Info'!E$231:E$575)</f>
        <v>10</v>
      </c>
      <c r="AE283" s="62">
        <f>LOOKUP($D283,'Design Component Spatial Info'!$C$231:$C$575,'Design Component Spatial Info'!M$231:M$575)</f>
        <v>652924.52749999997</v>
      </c>
      <c r="AF283" s="62">
        <f>LOOKUP($D283,'Design Component Spatial Info'!$C$231:$C$575,'Design Component Spatial Info'!N$231:N$575)</f>
        <v>5533731.4392999997</v>
      </c>
      <c r="AG283" s="67">
        <f t="shared" si="82"/>
        <v>0</v>
      </c>
      <c r="AH283" s="67">
        <f t="shared" si="83"/>
        <v>0</v>
      </c>
      <c r="AI283" s="62">
        <f>LOOKUP($D283,'Design Component Spatial Info'!$C$231:$C$575,'Design Component Spatial Info'!O$231:O$575)</f>
        <v>1368068</v>
      </c>
      <c r="AJ283" s="62">
        <f>LOOKUP($D283,'Design Component Spatial Info'!$C$231:$C$575,'Design Component Spatial Info'!P$231:P$575)</f>
        <v>560050</v>
      </c>
      <c r="AM283" s="28">
        <v>0.123836</v>
      </c>
      <c r="AN283" s="97" t="str">
        <f t="shared" si="80"/>
        <v>L</v>
      </c>
    </row>
    <row r="284" spans="1:40" x14ac:dyDescent="0.2">
      <c r="A284" s="60" t="s">
        <v>765</v>
      </c>
      <c r="B284" s="60" t="s">
        <v>619</v>
      </c>
      <c r="C284" s="60" t="s">
        <v>31</v>
      </c>
      <c r="D284" s="60" t="s">
        <v>658</v>
      </c>
      <c r="E284" s="98" t="str">
        <f t="shared" si="81"/>
        <v>079-1</v>
      </c>
      <c r="F284" s="65">
        <v>41761</v>
      </c>
      <c r="G284" s="60" t="s">
        <v>926</v>
      </c>
      <c r="H284" s="58" t="s">
        <v>763</v>
      </c>
      <c r="I284" s="66">
        <v>0.5444444444444444</v>
      </c>
      <c r="J284" s="67">
        <v>1</v>
      </c>
      <c r="K284" s="60" t="s">
        <v>96</v>
      </c>
      <c r="L284" s="62">
        <v>20</v>
      </c>
      <c r="M284" s="62">
        <v>3</v>
      </c>
      <c r="N284" s="67">
        <v>2</v>
      </c>
      <c r="O284" s="60" t="s">
        <v>63</v>
      </c>
      <c r="P284" s="58" t="s">
        <v>141</v>
      </c>
      <c r="R284" s="62">
        <v>0</v>
      </c>
      <c r="V284" s="62"/>
      <c r="W284" s="62"/>
      <c r="AD284" s="62">
        <f>LOOKUP($D284,'Design Component Spatial Info'!$C$231:$C$575,'Design Component Spatial Info'!E$231:E$575)</f>
        <v>10</v>
      </c>
      <c r="AE284" s="62">
        <f>LOOKUP($D284,'Design Component Spatial Info'!$C$231:$C$575,'Design Component Spatial Info'!M$231:M$575)</f>
        <v>650492.14199999999</v>
      </c>
      <c r="AF284" s="62">
        <f>LOOKUP($D284,'Design Component Spatial Info'!$C$231:$C$575,'Design Component Spatial Info'!N$231:N$575)</f>
        <v>5533037.8125</v>
      </c>
      <c r="AG284" s="67">
        <f t="shared" si="82"/>
        <v>0</v>
      </c>
      <c r="AH284" s="67">
        <f t="shared" si="83"/>
        <v>0</v>
      </c>
      <c r="AI284" s="62">
        <f>LOOKUP($D284,'Design Component Spatial Info'!$C$231:$C$575,'Design Component Spatial Info'!O$231:O$575)</f>
        <v>1365668</v>
      </c>
      <c r="AJ284" s="62">
        <f>LOOKUP($D284,'Design Component Spatial Info'!$C$231:$C$575,'Design Component Spatial Info'!P$231:P$575)</f>
        <v>559250</v>
      </c>
      <c r="AM284" s="28">
        <v>2.6849999999999999E-2</v>
      </c>
      <c r="AN284" s="97" t="str">
        <f t="shared" si="80"/>
        <v>VL</v>
      </c>
    </row>
    <row r="285" spans="1:40" x14ac:dyDescent="0.2">
      <c r="A285" s="60" t="s">
        <v>765</v>
      </c>
      <c r="B285" s="60" t="s">
        <v>619</v>
      </c>
      <c r="C285" s="60" t="s">
        <v>31</v>
      </c>
      <c r="D285" s="60" t="s">
        <v>659</v>
      </c>
      <c r="E285" s="98" t="str">
        <f t="shared" si="81"/>
        <v>079-1</v>
      </c>
      <c r="F285" s="65">
        <v>41761</v>
      </c>
      <c r="G285" s="60" t="s">
        <v>926</v>
      </c>
      <c r="H285" s="58" t="s">
        <v>763</v>
      </c>
      <c r="I285" s="66">
        <v>0.50694444444444442</v>
      </c>
      <c r="J285" s="67">
        <v>1</v>
      </c>
      <c r="K285" s="60" t="s">
        <v>96</v>
      </c>
      <c r="L285" s="62">
        <v>20</v>
      </c>
      <c r="M285" s="62">
        <v>3</v>
      </c>
      <c r="N285" s="67">
        <v>2</v>
      </c>
      <c r="O285" s="60" t="s">
        <v>63</v>
      </c>
      <c r="P285" s="58" t="s">
        <v>141</v>
      </c>
      <c r="R285" s="62">
        <v>0</v>
      </c>
      <c r="V285" s="62"/>
      <c r="W285" s="62"/>
      <c r="AD285" s="62">
        <f>LOOKUP($D285,'Design Component Spatial Info'!$C$231:$C$575,'Design Component Spatial Info'!E$231:E$575)</f>
        <v>10</v>
      </c>
      <c r="AE285" s="62">
        <f>LOOKUP($D285,'Design Component Spatial Info'!$C$231:$C$575,'Design Component Spatial Info'!M$231:M$575)</f>
        <v>650527.30819999997</v>
      </c>
      <c r="AF285" s="62">
        <f>LOOKUP($D285,'Design Component Spatial Info'!$C$231:$C$575,'Design Component Spatial Info'!N$231:N$575)</f>
        <v>5533837.0031000003</v>
      </c>
      <c r="AG285" s="67">
        <f t="shared" si="82"/>
        <v>0</v>
      </c>
      <c r="AH285" s="67">
        <f t="shared" si="83"/>
        <v>0</v>
      </c>
      <c r="AI285" s="62">
        <f>LOOKUP($D285,'Design Component Spatial Info'!$C$231:$C$575,'Design Component Spatial Info'!O$231:O$575)</f>
        <v>1365668</v>
      </c>
      <c r="AJ285" s="62">
        <f>LOOKUP($D285,'Design Component Spatial Info'!$C$231:$C$575,'Design Component Spatial Info'!P$231:P$575)</f>
        <v>560050</v>
      </c>
      <c r="AM285" s="28">
        <v>6.1818999999999999E-2</v>
      </c>
      <c r="AN285" s="97" t="str">
        <f t="shared" si="80"/>
        <v>L</v>
      </c>
    </row>
    <row r="286" spans="1:40" x14ac:dyDescent="0.2">
      <c r="A286" s="60" t="s">
        <v>765</v>
      </c>
      <c r="B286" s="60" t="s">
        <v>619</v>
      </c>
      <c r="C286" s="60" t="s">
        <v>31</v>
      </c>
      <c r="D286" s="60" t="s">
        <v>660</v>
      </c>
      <c r="E286" s="98" t="str">
        <f t="shared" si="81"/>
        <v>079-1</v>
      </c>
      <c r="F286" s="65">
        <v>41761</v>
      </c>
      <c r="G286" s="60" t="s">
        <v>926</v>
      </c>
      <c r="H286" s="58" t="s">
        <v>763</v>
      </c>
      <c r="I286" s="66">
        <v>0.55833333333333335</v>
      </c>
      <c r="J286" s="67">
        <v>1</v>
      </c>
      <c r="K286" s="60" t="s">
        <v>96</v>
      </c>
      <c r="L286" s="62">
        <v>20</v>
      </c>
      <c r="M286" s="62">
        <v>3</v>
      </c>
      <c r="N286" s="67">
        <v>2</v>
      </c>
      <c r="O286" s="60" t="s">
        <v>63</v>
      </c>
      <c r="P286" s="58" t="s">
        <v>141</v>
      </c>
      <c r="R286" s="62">
        <v>0</v>
      </c>
      <c r="V286" s="62"/>
      <c r="W286" s="62"/>
      <c r="AD286" s="62">
        <f>LOOKUP($D286,'Design Component Spatial Info'!$C$231:$C$575,'Design Component Spatial Info'!E$231:E$575)</f>
        <v>10</v>
      </c>
      <c r="AE286" s="62">
        <f>LOOKUP($D286,'Design Component Spatial Info'!$C$231:$C$575,'Design Component Spatial Info'!M$231:M$575)</f>
        <v>651291.20660000003</v>
      </c>
      <c r="AF286" s="62">
        <f>LOOKUP($D286,'Design Component Spatial Info'!$C$231:$C$575,'Design Component Spatial Info'!N$231:N$575)</f>
        <v>5533002.6290999996</v>
      </c>
      <c r="AG286" s="67">
        <f t="shared" si="82"/>
        <v>0</v>
      </c>
      <c r="AH286" s="67">
        <f t="shared" si="83"/>
        <v>0</v>
      </c>
      <c r="AI286" s="62">
        <f>LOOKUP($D286,'Design Component Spatial Info'!$C$231:$C$575,'Design Component Spatial Info'!O$231:O$575)</f>
        <v>1366468</v>
      </c>
      <c r="AJ286" s="62">
        <f>LOOKUP($D286,'Design Component Spatial Info'!$C$231:$C$575,'Design Component Spatial Info'!P$231:P$575)</f>
        <v>559250</v>
      </c>
      <c r="AM286" s="28">
        <v>4.8293000000000003E-2</v>
      </c>
      <c r="AN286" s="97" t="str">
        <f t="shared" si="80"/>
        <v>VL</v>
      </c>
    </row>
    <row r="287" spans="1:40" x14ac:dyDescent="0.2">
      <c r="A287" s="60" t="s">
        <v>765</v>
      </c>
      <c r="B287" s="60" t="s">
        <v>619</v>
      </c>
      <c r="C287" s="60" t="s">
        <v>31</v>
      </c>
      <c r="D287" s="60" t="s">
        <v>661</v>
      </c>
      <c r="E287" s="98" t="str">
        <f t="shared" si="81"/>
        <v>079-1</v>
      </c>
      <c r="F287" s="65">
        <v>41761</v>
      </c>
      <c r="G287" s="60" t="s">
        <v>926</v>
      </c>
      <c r="H287" s="58" t="s">
        <v>763</v>
      </c>
      <c r="I287" s="66">
        <v>0.4861111111111111</v>
      </c>
      <c r="J287" s="67">
        <v>1</v>
      </c>
      <c r="K287" s="60" t="s">
        <v>96</v>
      </c>
      <c r="L287" s="62">
        <v>17</v>
      </c>
      <c r="M287" s="62">
        <v>3</v>
      </c>
      <c r="N287" s="67">
        <v>2</v>
      </c>
      <c r="O287" s="60" t="s">
        <v>63</v>
      </c>
      <c r="P287" s="58" t="s">
        <v>141</v>
      </c>
      <c r="R287" s="62">
        <v>0</v>
      </c>
      <c r="V287" s="62"/>
      <c r="W287" s="62"/>
      <c r="AD287" s="62">
        <f>LOOKUP($D287,'Design Component Spatial Info'!$C$231:$C$575,'Design Component Spatial Info'!E$231:E$575)</f>
        <v>10</v>
      </c>
      <c r="AE287" s="62">
        <f>LOOKUP($D287,'Design Component Spatial Info'!$C$231:$C$575,'Design Component Spatial Info'!M$231:M$575)</f>
        <v>651326.37970000005</v>
      </c>
      <c r="AF287" s="62">
        <f>LOOKUP($D287,'Design Component Spatial Info'!$C$231:$C$575,'Design Component Spatial Info'!N$231:N$575)</f>
        <v>5533801.8223000001</v>
      </c>
      <c r="AG287" s="67">
        <f t="shared" si="82"/>
        <v>0</v>
      </c>
      <c r="AH287" s="67">
        <f t="shared" si="83"/>
        <v>0</v>
      </c>
      <c r="AI287" s="62">
        <f>LOOKUP($D287,'Design Component Spatial Info'!$C$231:$C$575,'Design Component Spatial Info'!O$231:O$575)</f>
        <v>1366468</v>
      </c>
      <c r="AJ287" s="62">
        <f>LOOKUP($D287,'Design Component Spatial Info'!$C$231:$C$575,'Design Component Spatial Info'!P$231:P$575)</f>
        <v>560050</v>
      </c>
      <c r="AM287" s="28">
        <v>0.12901300000000002</v>
      </c>
      <c r="AN287" s="97" t="str">
        <f t="shared" si="80"/>
        <v>L</v>
      </c>
    </row>
    <row r="288" spans="1:40" x14ac:dyDescent="0.2">
      <c r="A288" s="60" t="s">
        <v>765</v>
      </c>
      <c r="B288" s="60" t="s">
        <v>619</v>
      </c>
      <c r="C288" s="60" t="s">
        <v>31</v>
      </c>
      <c r="D288" s="60" t="s">
        <v>685</v>
      </c>
      <c r="E288" s="98" t="str">
        <f t="shared" si="81"/>
        <v>080-1</v>
      </c>
      <c r="F288" s="65">
        <v>41761</v>
      </c>
      <c r="G288" s="60" t="s">
        <v>382</v>
      </c>
      <c r="H288" s="58" t="s">
        <v>763</v>
      </c>
      <c r="I288" s="66">
        <v>0.52986111111111112</v>
      </c>
      <c r="J288" s="67">
        <v>1</v>
      </c>
      <c r="K288" s="60" t="s">
        <v>96</v>
      </c>
      <c r="L288" s="62">
        <v>20</v>
      </c>
      <c r="M288" s="62">
        <v>2</v>
      </c>
      <c r="N288" s="67">
        <v>2</v>
      </c>
      <c r="O288" s="60" t="s">
        <v>63</v>
      </c>
      <c r="P288" s="58" t="s">
        <v>141</v>
      </c>
      <c r="R288" s="62">
        <v>0</v>
      </c>
      <c r="V288" s="62"/>
      <c r="W288" s="62"/>
      <c r="AD288" s="62">
        <f>LOOKUP($D288,'Design Component Spatial Info'!$C$231:$C$575,'Design Component Spatial Info'!E$231:E$575)</f>
        <v>10</v>
      </c>
      <c r="AE288" s="62">
        <f>LOOKUP($D288,'Design Component Spatial Info'!$C$231:$C$575,'Design Component Spatial Info'!M$231:M$575)</f>
        <v>650703.12120000005</v>
      </c>
      <c r="AF288" s="62">
        <f>LOOKUP($D288,'Design Component Spatial Info'!$C$231:$C$575,'Design Component Spatial Info'!N$231:N$575)</f>
        <v>5537832.8574999999</v>
      </c>
      <c r="AG288" s="67">
        <f t="shared" si="82"/>
        <v>0</v>
      </c>
      <c r="AH288" s="67">
        <f t="shared" si="83"/>
        <v>0</v>
      </c>
      <c r="AI288" s="62">
        <f>LOOKUP($D288,'Design Component Spatial Info'!$C$231:$C$575,'Design Component Spatial Info'!O$231:O$575)</f>
        <v>1365668</v>
      </c>
      <c r="AJ288" s="62">
        <f>LOOKUP($D288,'Design Component Spatial Info'!$C$231:$C$575,'Design Component Spatial Info'!P$231:P$575)</f>
        <v>564050</v>
      </c>
      <c r="AM288" s="28">
        <v>3.8067999999999998E-2</v>
      </c>
      <c r="AN288" s="97" t="str">
        <f t="shared" si="80"/>
        <v>VL</v>
      </c>
    </row>
    <row r="289" spans="1:40" x14ac:dyDescent="0.2">
      <c r="A289" s="60" t="s">
        <v>765</v>
      </c>
      <c r="B289" s="60" t="s">
        <v>619</v>
      </c>
      <c r="C289" s="60" t="s">
        <v>31</v>
      </c>
      <c r="D289" s="60" t="s">
        <v>686</v>
      </c>
      <c r="E289" s="98" t="str">
        <f t="shared" si="81"/>
        <v>080-1</v>
      </c>
      <c r="F289" s="65">
        <v>41761</v>
      </c>
      <c r="G289" s="60" t="s">
        <v>382</v>
      </c>
      <c r="H289" s="58" t="s">
        <v>763</v>
      </c>
      <c r="I289" s="66">
        <v>0.50972222222222219</v>
      </c>
      <c r="J289" s="67">
        <v>1</v>
      </c>
      <c r="K289" s="60" t="s">
        <v>96</v>
      </c>
      <c r="L289" s="62">
        <v>20</v>
      </c>
      <c r="M289" s="62">
        <v>2</v>
      </c>
      <c r="N289" s="67">
        <v>2</v>
      </c>
      <c r="O289" s="60" t="s">
        <v>63</v>
      </c>
      <c r="P289" s="58" t="s">
        <v>141</v>
      </c>
      <c r="R289" s="62">
        <v>0</v>
      </c>
      <c r="V289" s="62"/>
      <c r="W289" s="62"/>
      <c r="AD289" s="62">
        <f>LOOKUP($D289,'Design Component Spatial Info'!$C$231:$C$575,'Design Component Spatial Info'!E$231:E$575)</f>
        <v>10</v>
      </c>
      <c r="AE289" s="62">
        <f>LOOKUP($D289,'Design Component Spatial Info'!$C$231:$C$575,'Design Component Spatial Info'!M$231:M$575)</f>
        <v>650738.28020000004</v>
      </c>
      <c r="AF289" s="62">
        <f>LOOKUP($D289,'Design Component Spatial Info'!$C$231:$C$575,'Design Component Spatial Info'!N$231:N$575)</f>
        <v>5538632.0088</v>
      </c>
      <c r="AG289" s="67">
        <f t="shared" si="82"/>
        <v>0</v>
      </c>
      <c r="AH289" s="67">
        <f t="shared" si="83"/>
        <v>0</v>
      </c>
      <c r="AI289" s="62">
        <f>LOOKUP($D289,'Design Component Spatial Info'!$C$231:$C$575,'Design Component Spatial Info'!O$231:O$575)</f>
        <v>1365668</v>
      </c>
      <c r="AJ289" s="62">
        <f>LOOKUP($D289,'Design Component Spatial Info'!$C$231:$C$575,'Design Component Spatial Info'!P$231:P$575)</f>
        <v>564850</v>
      </c>
      <c r="AM289" s="28">
        <v>5.0450999999999996E-2</v>
      </c>
      <c r="AN289" s="97" t="str">
        <f t="shared" si="80"/>
        <v>L</v>
      </c>
    </row>
    <row r="290" spans="1:40" x14ac:dyDescent="0.2">
      <c r="A290" s="60" t="s">
        <v>765</v>
      </c>
      <c r="B290" s="60" t="s">
        <v>619</v>
      </c>
      <c r="C290" s="60" t="s">
        <v>31</v>
      </c>
      <c r="D290" s="60" t="s">
        <v>687</v>
      </c>
      <c r="E290" s="98" t="str">
        <f t="shared" si="81"/>
        <v>080-1</v>
      </c>
      <c r="F290" s="65">
        <v>41761</v>
      </c>
      <c r="G290" s="60" t="s">
        <v>382</v>
      </c>
      <c r="H290" s="58" t="s">
        <v>763</v>
      </c>
      <c r="I290" s="66">
        <v>0.5444444444444444</v>
      </c>
      <c r="J290" s="67">
        <v>1</v>
      </c>
      <c r="K290" s="60" t="s">
        <v>96</v>
      </c>
      <c r="L290" s="62">
        <v>20</v>
      </c>
      <c r="M290" s="62">
        <v>1</v>
      </c>
      <c r="N290" s="67">
        <v>2</v>
      </c>
      <c r="O290" s="60" t="s">
        <v>63</v>
      </c>
      <c r="P290" s="58" t="s">
        <v>141</v>
      </c>
      <c r="R290" s="62">
        <v>0</v>
      </c>
      <c r="V290" s="62"/>
      <c r="W290" s="62"/>
      <c r="AD290" s="62">
        <f>LOOKUP($D290,'Design Component Spatial Info'!$C$231:$C$575,'Design Component Spatial Info'!E$231:E$575)</f>
        <v>10</v>
      </c>
      <c r="AE290" s="62">
        <f>LOOKUP($D290,'Design Component Spatial Info'!$C$231:$C$575,'Design Component Spatial Info'!M$231:M$575)</f>
        <v>651494</v>
      </c>
      <c r="AF290" s="62">
        <f>LOOKUP($D290,'Design Component Spatial Info'!$C$231:$C$575,'Design Component Spatial Info'!N$231:N$575)</f>
        <v>5537852</v>
      </c>
      <c r="AG290" s="67">
        <f t="shared" si="82"/>
        <v>0</v>
      </c>
      <c r="AH290" s="67">
        <f t="shared" si="83"/>
        <v>0</v>
      </c>
      <c r="AI290" s="62">
        <f>LOOKUP($D290,'Design Component Spatial Info'!$C$231:$C$575,'Design Component Spatial Info'!O$231:O$575)</f>
        <v>1366457.3910000001</v>
      </c>
      <c r="AJ290" s="62">
        <f>LOOKUP($D290,'Design Component Spatial Info'!$C$231:$C$575,'Design Component Spatial Info'!P$231:P$575)</f>
        <v>564103.90099999995</v>
      </c>
      <c r="AM290" s="28">
        <v>0.10048</v>
      </c>
      <c r="AN290" s="97" t="str">
        <f t="shared" si="80"/>
        <v>L</v>
      </c>
    </row>
    <row r="291" spans="1:40" x14ac:dyDescent="0.2">
      <c r="A291" s="60" t="s">
        <v>765</v>
      </c>
      <c r="B291" s="60" t="s">
        <v>619</v>
      </c>
      <c r="C291" s="60" t="s">
        <v>31</v>
      </c>
      <c r="D291" s="60" t="s">
        <v>688</v>
      </c>
      <c r="E291" s="98" t="str">
        <f t="shared" si="81"/>
        <v>080-1</v>
      </c>
      <c r="F291" s="65">
        <v>41761</v>
      </c>
      <c r="G291" s="60" t="s">
        <v>382</v>
      </c>
      <c r="H291" s="58" t="s">
        <v>763</v>
      </c>
      <c r="I291" s="66">
        <v>0.56666666666666665</v>
      </c>
      <c r="J291" s="67">
        <v>1</v>
      </c>
      <c r="K291" s="60" t="s">
        <v>96</v>
      </c>
      <c r="L291" s="62">
        <v>20</v>
      </c>
      <c r="M291" s="62">
        <v>3</v>
      </c>
      <c r="N291" s="67">
        <v>2</v>
      </c>
      <c r="O291" s="60" t="s">
        <v>63</v>
      </c>
      <c r="P291" s="58" t="s">
        <v>141</v>
      </c>
      <c r="R291" s="62">
        <v>0</v>
      </c>
      <c r="V291" s="62"/>
      <c r="W291" s="62"/>
      <c r="AD291" s="62">
        <f>LOOKUP($D291,'Design Component Spatial Info'!$C$231:$C$575,'Design Component Spatial Info'!E$231:E$575)</f>
        <v>10</v>
      </c>
      <c r="AE291" s="62">
        <f>LOOKUP($D291,'Design Component Spatial Info'!$C$231:$C$575,'Design Component Spatial Info'!M$231:M$575)</f>
        <v>651537.3933</v>
      </c>
      <c r="AF291" s="62">
        <f>LOOKUP($D291,'Design Component Spatial Info'!$C$231:$C$575,'Design Component Spatial Info'!N$231:N$575)</f>
        <v>5538596.8432</v>
      </c>
      <c r="AG291" s="67">
        <f t="shared" si="82"/>
        <v>0</v>
      </c>
      <c r="AH291" s="67">
        <f t="shared" si="83"/>
        <v>0</v>
      </c>
      <c r="AI291" s="62">
        <f>LOOKUP($D291,'Design Component Spatial Info'!$C$231:$C$575,'Design Component Spatial Info'!O$231:O$575)</f>
        <v>1366468</v>
      </c>
      <c r="AJ291" s="62">
        <f>LOOKUP($D291,'Design Component Spatial Info'!$C$231:$C$575,'Design Component Spatial Info'!P$231:P$575)</f>
        <v>564850</v>
      </c>
      <c r="AM291" s="28">
        <v>7.3921000000000001E-2</v>
      </c>
      <c r="AN291" s="97" t="str">
        <f t="shared" si="80"/>
        <v>L</v>
      </c>
    </row>
    <row r="292" spans="1:40" x14ac:dyDescent="0.2">
      <c r="A292" s="60" t="s">
        <v>765</v>
      </c>
      <c r="B292" s="60" t="s">
        <v>619</v>
      </c>
      <c r="C292" s="60" t="s">
        <v>31</v>
      </c>
      <c r="D292" s="60" t="s">
        <v>700</v>
      </c>
      <c r="E292" s="98" t="str">
        <f t="shared" si="81"/>
        <v>082-1</v>
      </c>
      <c r="F292" s="65">
        <v>41743</v>
      </c>
      <c r="G292" s="60" t="s">
        <v>382</v>
      </c>
      <c r="H292" s="58" t="s">
        <v>763</v>
      </c>
      <c r="I292" s="66">
        <v>0.5625</v>
      </c>
      <c r="J292" s="67">
        <v>1</v>
      </c>
      <c r="K292" s="60" t="s">
        <v>96</v>
      </c>
      <c r="L292" s="62">
        <v>10</v>
      </c>
      <c r="M292" s="62">
        <v>3</v>
      </c>
      <c r="N292" s="67">
        <v>2</v>
      </c>
      <c r="O292" s="60" t="s">
        <v>63</v>
      </c>
      <c r="P292" s="58" t="s">
        <v>141</v>
      </c>
      <c r="R292" s="62">
        <v>0</v>
      </c>
      <c r="V292" s="62"/>
      <c r="W292" s="62"/>
      <c r="AD292" s="62">
        <f>LOOKUP($D292,'Design Component Spatial Info'!$C$231:$C$575,'Design Component Spatial Info'!E$231:E$575)</f>
        <v>10</v>
      </c>
      <c r="AE292" s="62">
        <f>LOOKUP($D292,'Design Component Spatial Info'!$C$231:$C$575,'Design Component Spatial Info'!M$231:M$575)</f>
        <v>641359.47679999995</v>
      </c>
      <c r="AF292" s="62">
        <f>LOOKUP($D292,'Design Component Spatial Info'!$C$231:$C$575,'Design Component Spatial Info'!N$231:N$575)</f>
        <v>5543848.0410000002</v>
      </c>
      <c r="AG292" s="67">
        <f t="shared" si="82"/>
        <v>0</v>
      </c>
      <c r="AH292" s="67">
        <f t="shared" si="83"/>
        <v>0</v>
      </c>
      <c r="AI292" s="62">
        <f>LOOKUP($D292,'Design Component Spatial Info'!$C$231:$C$575,'Design Component Spatial Info'!O$231:O$575)</f>
        <v>1356068</v>
      </c>
      <c r="AJ292" s="62">
        <f>LOOKUP($D292,'Design Component Spatial Info'!$C$231:$C$575,'Design Component Spatial Info'!P$231:P$575)</f>
        <v>569650</v>
      </c>
      <c r="AM292" s="28">
        <v>4.5401999999999998E-2</v>
      </c>
      <c r="AN292" s="97" t="str">
        <f t="shared" si="80"/>
        <v>VL</v>
      </c>
    </row>
    <row r="293" spans="1:40" x14ac:dyDescent="0.2">
      <c r="A293" s="60" t="s">
        <v>765</v>
      </c>
      <c r="B293" s="60" t="s">
        <v>619</v>
      </c>
      <c r="C293" s="60" t="s">
        <v>31</v>
      </c>
      <c r="D293" s="60" t="s">
        <v>701</v>
      </c>
      <c r="E293" s="98" t="str">
        <f t="shared" si="81"/>
        <v>082-1</v>
      </c>
      <c r="F293" s="65">
        <v>41743</v>
      </c>
      <c r="G293" s="60" t="s">
        <v>382</v>
      </c>
      <c r="H293" s="58" t="s">
        <v>763</v>
      </c>
      <c r="I293" s="66">
        <v>0.5229166666666667</v>
      </c>
      <c r="J293" s="67">
        <v>1</v>
      </c>
      <c r="K293" s="60" t="s">
        <v>96</v>
      </c>
      <c r="L293" s="62">
        <v>10</v>
      </c>
      <c r="M293" s="62">
        <v>3</v>
      </c>
      <c r="N293" s="67">
        <v>2</v>
      </c>
      <c r="O293" s="60" t="s">
        <v>63</v>
      </c>
      <c r="P293" s="58" t="s">
        <v>141</v>
      </c>
      <c r="R293" s="62">
        <v>0</v>
      </c>
      <c r="V293" s="62"/>
      <c r="W293" s="62"/>
      <c r="AD293" s="62">
        <f>LOOKUP($D293,'Design Component Spatial Info'!$C$231:$C$575,'Design Component Spatial Info'!E$231:E$575)</f>
        <v>10</v>
      </c>
      <c r="AE293" s="62">
        <f>LOOKUP($D293,'Design Component Spatial Info'!$C$231:$C$575,'Design Component Spatial Info'!M$231:M$575)</f>
        <v>642126</v>
      </c>
      <c r="AF293" s="62">
        <f>LOOKUP($D293,'Design Component Spatial Info'!$C$231:$C$575,'Design Component Spatial Info'!N$231:N$575)</f>
        <v>5543849</v>
      </c>
      <c r="AG293" s="67">
        <f t="shared" si="82"/>
        <v>0</v>
      </c>
      <c r="AH293" s="67">
        <f t="shared" si="83"/>
        <v>0</v>
      </c>
      <c r="AI293" s="62">
        <f>LOOKUP($D293,'Design Component Spatial Info'!$C$231:$C$575,'Design Component Spatial Info'!O$231:O$575)</f>
        <v>1356833.835</v>
      </c>
      <c r="AJ293" s="62">
        <f>LOOKUP($D293,'Design Component Spatial Info'!$C$231:$C$575,'Design Component Spatial Info'!P$231:P$575)</f>
        <v>569684.56900000002</v>
      </c>
      <c r="AM293" s="28">
        <v>0.13627599999999998</v>
      </c>
      <c r="AN293" s="97" t="str">
        <f t="shared" si="80"/>
        <v>L</v>
      </c>
    </row>
    <row r="294" spans="1:40" x14ac:dyDescent="0.2">
      <c r="A294" s="60" t="s">
        <v>765</v>
      </c>
      <c r="B294" s="60" t="s">
        <v>619</v>
      </c>
      <c r="C294" s="60" t="s">
        <v>31</v>
      </c>
      <c r="D294" s="60" t="s">
        <v>702</v>
      </c>
      <c r="E294" s="98" t="str">
        <f t="shared" si="81"/>
        <v>082-1</v>
      </c>
      <c r="F294" s="65">
        <v>41743</v>
      </c>
      <c r="G294" s="60" t="s">
        <v>382</v>
      </c>
      <c r="H294" s="58" t="s">
        <v>763</v>
      </c>
      <c r="I294" s="66">
        <v>0.54236111111111118</v>
      </c>
      <c r="J294" s="67">
        <v>1</v>
      </c>
      <c r="K294" s="60" t="s">
        <v>96</v>
      </c>
      <c r="L294" s="62">
        <v>10</v>
      </c>
      <c r="M294" s="62">
        <v>3</v>
      </c>
      <c r="N294" s="67">
        <v>2</v>
      </c>
      <c r="O294" s="60" t="s">
        <v>63</v>
      </c>
      <c r="P294" s="58" t="s">
        <v>383</v>
      </c>
      <c r="Q294" s="67">
        <v>120</v>
      </c>
      <c r="R294" s="62">
        <v>1</v>
      </c>
      <c r="S294" s="62" t="s">
        <v>135</v>
      </c>
      <c r="T294" s="58" t="s">
        <v>144</v>
      </c>
      <c r="U294" s="56" t="s">
        <v>87</v>
      </c>
      <c r="V294" s="62">
        <v>165</v>
      </c>
      <c r="W294" s="62">
        <v>200</v>
      </c>
      <c r="X294" s="62" t="s">
        <v>145</v>
      </c>
      <c r="Y294" s="56" t="s">
        <v>121</v>
      </c>
      <c r="AA294" s="56" t="s">
        <v>1264</v>
      </c>
      <c r="AD294" s="62">
        <f>LOOKUP($D294,'Design Component Spatial Info'!$C$231:$C$575,'Design Component Spatial Info'!E$231:E$575)</f>
        <v>10</v>
      </c>
      <c r="AE294" s="62">
        <f>LOOKUP($D294,'Design Component Spatial Info'!$C$231:$C$575,'Design Component Spatial Info'!M$231:M$575)</f>
        <v>642193.68830000004</v>
      </c>
      <c r="AF294" s="62">
        <f>LOOKUP($D294,'Design Component Spatial Info'!$C$231:$C$575,'Design Component Spatial Info'!N$231:N$575)</f>
        <v>5544612.0522999996</v>
      </c>
      <c r="AG294" s="67">
        <f t="shared" si="82"/>
        <v>642245.45210902055</v>
      </c>
      <c r="AH294" s="67">
        <f t="shared" si="83"/>
        <v>5544418.8671347415</v>
      </c>
      <c r="AI294" s="62">
        <f>LOOKUP($D294,'Design Component Spatial Info'!$C$231:$C$575,'Design Component Spatial Info'!O$231:O$575)</f>
        <v>1356868</v>
      </c>
      <c r="AJ294" s="62">
        <f>LOOKUP($D294,'Design Component Spatial Info'!$C$231:$C$575,'Design Component Spatial Info'!P$231:P$575)</f>
        <v>570450</v>
      </c>
      <c r="AK294">
        <v>1356928.192</v>
      </c>
      <c r="AL294">
        <v>570259.23300000001</v>
      </c>
      <c r="AM294" s="28">
        <v>0.14061599999999999</v>
      </c>
      <c r="AN294" s="97" t="str">
        <f>IF(AM294&lt;0.031,"VL",IF(AM294&lt;0.16,"L","M"))</f>
        <v>L</v>
      </c>
    </row>
    <row r="295" spans="1:40" x14ac:dyDescent="0.2">
      <c r="A295" s="60" t="s">
        <v>765</v>
      </c>
      <c r="B295" s="60" t="s">
        <v>619</v>
      </c>
      <c r="C295" s="60" t="s">
        <v>31</v>
      </c>
      <c r="D295" s="60" t="s">
        <v>696</v>
      </c>
      <c r="E295" s="98" t="str">
        <f t="shared" si="81"/>
        <v>083-1</v>
      </c>
      <c r="F295" s="65">
        <v>41743</v>
      </c>
      <c r="G295" s="60" t="s">
        <v>382</v>
      </c>
      <c r="H295" s="58" t="s">
        <v>763</v>
      </c>
      <c r="I295" s="66">
        <v>0.44027777777777777</v>
      </c>
      <c r="J295" s="67">
        <v>1</v>
      </c>
      <c r="K295" s="60" t="s">
        <v>95</v>
      </c>
      <c r="L295" s="62">
        <v>10</v>
      </c>
      <c r="M295" s="62">
        <v>1</v>
      </c>
      <c r="N295" s="67">
        <v>2</v>
      </c>
      <c r="O295" s="60" t="s">
        <v>63</v>
      </c>
      <c r="P295" s="58" t="s">
        <v>141</v>
      </c>
      <c r="R295" s="62">
        <v>0</v>
      </c>
      <c r="V295" s="62"/>
      <c r="W295" s="62"/>
      <c r="AD295" s="62">
        <f>LOOKUP($D295,'Design Component Spatial Info'!$C$231:$C$575,'Design Component Spatial Info'!E$231:E$575)</f>
        <v>10</v>
      </c>
      <c r="AE295" s="62">
        <f>LOOKUP($D295,'Design Component Spatial Info'!$C$231:$C$575,'Design Component Spatial Info'!M$231:M$575)</f>
        <v>644450.73560000001</v>
      </c>
      <c r="AF295" s="62">
        <f>LOOKUP($D295,'Design Component Spatial Info'!$C$231:$C$575,'Design Component Spatial Info'!N$231:N$575)</f>
        <v>5541310.4351000004</v>
      </c>
      <c r="AG295" s="67">
        <f t="shared" si="82"/>
        <v>0</v>
      </c>
      <c r="AH295" s="67">
        <f t="shared" si="83"/>
        <v>0</v>
      </c>
      <c r="AI295" s="62">
        <f>LOOKUP($D295,'Design Component Spatial Info'!$C$231:$C$575,'Design Component Spatial Info'!O$231:O$575)</f>
        <v>1359268</v>
      </c>
      <c r="AJ295" s="62">
        <f>LOOKUP($D295,'Design Component Spatial Info'!$C$231:$C$575,'Design Component Spatial Info'!P$231:P$575)</f>
        <v>567250</v>
      </c>
      <c r="AM295" s="28">
        <v>0.14906900000000001</v>
      </c>
      <c r="AN295" s="97" t="str">
        <f t="shared" ref="AN295:AN347" si="84">IF(AM295&lt;0.031,"VL",IF(AM295&lt;0.16,"L","M"))</f>
        <v>L</v>
      </c>
    </row>
    <row r="296" spans="1:40" x14ac:dyDescent="0.2">
      <c r="A296" s="60" t="s">
        <v>765</v>
      </c>
      <c r="B296" s="60" t="s">
        <v>619</v>
      </c>
      <c r="C296" s="60" t="s">
        <v>31</v>
      </c>
      <c r="D296" s="60" t="s">
        <v>697</v>
      </c>
      <c r="E296" s="98" t="str">
        <f t="shared" si="81"/>
        <v>083-1</v>
      </c>
      <c r="F296" s="65">
        <v>41743</v>
      </c>
      <c r="G296" s="60" t="s">
        <v>382</v>
      </c>
      <c r="H296" s="58" t="s">
        <v>763</v>
      </c>
      <c r="I296" s="66">
        <v>0.4513888888888889</v>
      </c>
      <c r="J296" s="67">
        <v>1</v>
      </c>
      <c r="K296" s="60" t="s">
        <v>96</v>
      </c>
      <c r="L296" s="62">
        <v>10</v>
      </c>
      <c r="M296" s="62">
        <v>2</v>
      </c>
      <c r="N296" s="67">
        <v>2</v>
      </c>
      <c r="O296" s="60" t="s">
        <v>63</v>
      </c>
      <c r="P296" s="58" t="s">
        <v>141</v>
      </c>
      <c r="R296" s="62">
        <v>0</v>
      </c>
      <c r="V296" s="62"/>
      <c r="W296" s="62"/>
      <c r="AD296" s="62">
        <f>LOOKUP($D296,'Design Component Spatial Info'!$C$231:$C$575,'Design Component Spatial Info'!E$231:E$575)</f>
        <v>10</v>
      </c>
      <c r="AE296" s="62">
        <f>LOOKUP($D296,'Design Component Spatial Info'!$C$231:$C$575,'Design Component Spatial Info'!M$231:M$575)</f>
        <v>644485.83490000002</v>
      </c>
      <c r="AF296" s="62">
        <f>LOOKUP($D296,'Design Component Spatial Info'!$C$231:$C$575,'Design Component Spatial Info'!N$231:N$575)</f>
        <v>5542109.5401999997</v>
      </c>
      <c r="AG296" s="67">
        <f t="shared" si="82"/>
        <v>0</v>
      </c>
      <c r="AH296" s="67">
        <f t="shared" si="83"/>
        <v>0</v>
      </c>
      <c r="AI296" s="62">
        <f>LOOKUP($D296,'Design Component Spatial Info'!$C$231:$C$575,'Design Component Spatial Info'!O$231:O$575)</f>
        <v>1359268</v>
      </c>
      <c r="AJ296" s="62">
        <f>LOOKUP($D296,'Design Component Spatial Info'!$C$231:$C$575,'Design Component Spatial Info'!P$231:P$575)</f>
        <v>568050</v>
      </c>
      <c r="AM296" s="28">
        <v>0.33737699999999998</v>
      </c>
      <c r="AN296" s="97" t="str">
        <f t="shared" si="84"/>
        <v>M</v>
      </c>
    </row>
    <row r="297" spans="1:40" x14ac:dyDescent="0.2">
      <c r="A297" s="60" t="s">
        <v>765</v>
      </c>
      <c r="B297" s="60" t="s">
        <v>619</v>
      </c>
      <c r="C297" s="60" t="s">
        <v>31</v>
      </c>
      <c r="D297" s="60" t="s">
        <v>698</v>
      </c>
      <c r="E297" s="98" t="str">
        <f t="shared" si="81"/>
        <v>083-1</v>
      </c>
      <c r="F297" s="65">
        <v>41743</v>
      </c>
      <c r="G297" s="60" t="s">
        <v>382</v>
      </c>
      <c r="H297" s="58" t="s">
        <v>763</v>
      </c>
      <c r="I297" s="66">
        <v>0.49652777777777773</v>
      </c>
      <c r="J297" s="67">
        <v>1</v>
      </c>
      <c r="K297" s="60" t="s">
        <v>96</v>
      </c>
      <c r="L297" s="62">
        <v>10</v>
      </c>
      <c r="M297" s="62">
        <v>2</v>
      </c>
      <c r="N297" s="67">
        <v>3</v>
      </c>
      <c r="O297" s="60" t="s">
        <v>63</v>
      </c>
      <c r="P297" s="58" t="s">
        <v>141</v>
      </c>
      <c r="R297" s="62">
        <v>0</v>
      </c>
      <c r="V297" s="62"/>
      <c r="W297" s="62"/>
      <c r="AD297" s="62">
        <f>LOOKUP($D297,'Design Component Spatial Info'!$C$231:$C$575,'Design Component Spatial Info'!E$231:E$575)</f>
        <v>10</v>
      </c>
      <c r="AE297" s="62">
        <f>LOOKUP($D297,'Design Component Spatial Info'!$C$231:$C$575,'Design Component Spatial Info'!M$231:M$575)</f>
        <v>645249.85710000002</v>
      </c>
      <c r="AF297" s="62">
        <f>LOOKUP($D297,'Design Component Spatial Info'!$C$231:$C$575,'Design Component Spatial Info'!N$231:N$575)</f>
        <v>5541275.3328999998</v>
      </c>
      <c r="AG297" s="67">
        <f t="shared" si="82"/>
        <v>0</v>
      </c>
      <c r="AH297" s="67">
        <f t="shared" si="83"/>
        <v>0</v>
      </c>
      <c r="AI297" s="62">
        <f>LOOKUP($D297,'Design Component Spatial Info'!$C$231:$C$575,'Design Component Spatial Info'!O$231:O$575)</f>
        <v>1360068</v>
      </c>
      <c r="AJ297" s="62">
        <f>LOOKUP($D297,'Design Component Spatial Info'!$C$231:$C$575,'Design Component Spatial Info'!P$231:P$575)</f>
        <v>567250</v>
      </c>
      <c r="AM297" s="28">
        <v>0.25071899999999997</v>
      </c>
      <c r="AN297" s="97" t="str">
        <f t="shared" si="84"/>
        <v>M</v>
      </c>
    </row>
    <row r="298" spans="1:40" x14ac:dyDescent="0.2">
      <c r="A298" s="60" t="s">
        <v>765</v>
      </c>
      <c r="B298" s="60" t="s">
        <v>619</v>
      </c>
      <c r="C298" s="60" t="s">
        <v>31</v>
      </c>
      <c r="D298" s="60" t="s">
        <v>699</v>
      </c>
      <c r="E298" s="98" t="str">
        <f t="shared" si="81"/>
        <v>083-1</v>
      </c>
      <c r="F298" s="65">
        <v>41743</v>
      </c>
      <c r="G298" s="60" t="s">
        <v>382</v>
      </c>
      <c r="H298" s="58" t="s">
        <v>763</v>
      </c>
      <c r="I298" s="66">
        <v>0.47569444444444442</v>
      </c>
      <c r="J298" s="67">
        <v>1</v>
      </c>
      <c r="K298" s="60" t="s">
        <v>96</v>
      </c>
      <c r="L298" s="62">
        <v>10</v>
      </c>
      <c r="M298" s="62">
        <v>1</v>
      </c>
      <c r="N298" s="67">
        <v>2</v>
      </c>
      <c r="O298" s="60" t="s">
        <v>63</v>
      </c>
      <c r="P298" s="58" t="s">
        <v>141</v>
      </c>
      <c r="R298" s="62">
        <v>0</v>
      </c>
      <c r="V298" s="62"/>
      <c r="W298" s="62"/>
      <c r="AD298" s="62">
        <f>LOOKUP($D298,'Design Component Spatial Info'!$C$231:$C$575,'Design Component Spatial Info'!E$231:E$575)</f>
        <v>10</v>
      </c>
      <c r="AE298" s="62">
        <f>LOOKUP($D298,'Design Component Spatial Info'!$C$231:$C$575,'Design Component Spatial Info'!M$231:M$575)</f>
        <v>645284.9632</v>
      </c>
      <c r="AF298" s="62">
        <f>LOOKUP($D298,'Design Component Spatial Info'!$C$231:$C$575,'Design Component Spatial Info'!N$231:N$575)</f>
        <v>5542074.4406000003</v>
      </c>
      <c r="AG298" s="67">
        <f t="shared" si="82"/>
        <v>0</v>
      </c>
      <c r="AH298" s="67">
        <f t="shared" si="83"/>
        <v>0</v>
      </c>
      <c r="AI298" s="62">
        <f>LOOKUP($D298,'Design Component Spatial Info'!$C$231:$C$575,'Design Component Spatial Info'!O$231:O$575)</f>
        <v>1360068</v>
      </c>
      <c r="AJ298" s="62">
        <f>LOOKUP($D298,'Design Component Spatial Info'!$C$231:$C$575,'Design Component Spatial Info'!P$231:P$575)</f>
        <v>568050</v>
      </c>
      <c r="AM298" s="28">
        <v>0.35222900000000001</v>
      </c>
      <c r="AN298" s="97" t="str">
        <f t="shared" si="84"/>
        <v>M</v>
      </c>
    </row>
    <row r="299" spans="1:40" x14ac:dyDescent="0.2">
      <c r="A299" s="60" t="s">
        <v>765</v>
      </c>
      <c r="B299" s="60" t="s">
        <v>619</v>
      </c>
      <c r="C299" s="60" t="s">
        <v>31</v>
      </c>
      <c r="D299" s="60" t="s">
        <v>711</v>
      </c>
      <c r="E299" s="98" t="str">
        <f t="shared" si="81"/>
        <v>084-1</v>
      </c>
      <c r="F299" s="65">
        <v>41742</v>
      </c>
      <c r="G299" s="60" t="s">
        <v>382</v>
      </c>
      <c r="H299" s="58" t="s">
        <v>763</v>
      </c>
      <c r="I299" s="66">
        <v>0.47361111111111115</v>
      </c>
      <c r="J299" s="67">
        <v>1</v>
      </c>
      <c r="K299" s="60" t="s">
        <v>96</v>
      </c>
      <c r="L299" s="62">
        <v>9</v>
      </c>
      <c r="M299" s="62">
        <v>2</v>
      </c>
      <c r="N299" s="67">
        <v>1</v>
      </c>
      <c r="O299" s="60" t="s">
        <v>63</v>
      </c>
      <c r="P299" s="58" t="s">
        <v>383</v>
      </c>
      <c r="Q299" s="67">
        <v>62</v>
      </c>
      <c r="R299" s="62">
        <v>1</v>
      </c>
      <c r="S299" s="62" t="s">
        <v>135</v>
      </c>
      <c r="T299" s="58" t="s">
        <v>39</v>
      </c>
      <c r="U299" s="56" t="s">
        <v>87</v>
      </c>
      <c r="V299" s="62">
        <v>202</v>
      </c>
      <c r="W299" s="62">
        <v>400</v>
      </c>
      <c r="X299" s="62" t="s">
        <v>145</v>
      </c>
      <c r="Y299" s="56" t="s">
        <v>121</v>
      </c>
      <c r="AA299" s="56" t="s">
        <v>1392</v>
      </c>
      <c r="AD299" s="62">
        <f>LOOKUP($D299,'Design Component Spatial Info'!$C$231:$C$575,'Design Component Spatial Info'!E$231:E$575)</f>
        <v>10</v>
      </c>
      <c r="AE299" s="62">
        <f>LOOKUP($D299,'Design Component Spatial Info'!$C$231:$C$575,'Design Component Spatial Info'!M$231:M$575)</f>
        <v>649386.04189999995</v>
      </c>
      <c r="AF299" s="62">
        <f>LOOKUP($D299,'Design Component Spatial Info'!$C$231:$C$575,'Design Component Spatial Info'!N$231:N$575)</f>
        <v>5544296.1593000004</v>
      </c>
      <c r="AG299" s="67">
        <f t="shared" si="82"/>
        <v>649236.19926263357</v>
      </c>
      <c r="AH299" s="67">
        <f t="shared" si="83"/>
        <v>5543925.285758174</v>
      </c>
      <c r="AI299" s="62">
        <f>LOOKUP($D299,'Design Component Spatial Info'!$C$231:$C$575,'Design Component Spatial Info'!O$231:O$575)</f>
        <v>1364068</v>
      </c>
      <c r="AJ299" s="62">
        <f>LOOKUP($D299,'Design Component Spatial Info'!$C$231:$C$575,'Design Component Spatial Info'!P$231:P$575)</f>
        <v>570450</v>
      </c>
      <c r="AK299">
        <v>1363934.581</v>
      </c>
      <c r="AL299">
        <v>570072.84299999999</v>
      </c>
      <c r="AM299" s="28">
        <v>5.6276E-2</v>
      </c>
      <c r="AN299" s="97" t="str">
        <f t="shared" si="84"/>
        <v>L</v>
      </c>
    </row>
    <row r="300" spans="1:40" x14ac:dyDescent="0.2">
      <c r="A300" s="60" t="s">
        <v>765</v>
      </c>
      <c r="B300" s="60" t="s">
        <v>619</v>
      </c>
      <c r="C300" s="60" t="s">
        <v>31</v>
      </c>
      <c r="D300" s="60" t="s">
        <v>712</v>
      </c>
      <c r="E300" s="98" t="str">
        <f t="shared" si="81"/>
        <v>084-1</v>
      </c>
      <c r="F300" s="65">
        <v>41742</v>
      </c>
      <c r="G300" s="60" t="s">
        <v>382</v>
      </c>
      <c r="H300" s="58" t="s">
        <v>763</v>
      </c>
      <c r="I300" s="66">
        <v>0.4548611111111111</v>
      </c>
      <c r="J300" s="67">
        <v>1</v>
      </c>
      <c r="K300" s="60" t="s">
        <v>96</v>
      </c>
      <c r="L300" s="62">
        <v>6</v>
      </c>
      <c r="M300" s="62">
        <v>1</v>
      </c>
      <c r="N300" s="67">
        <v>1</v>
      </c>
      <c r="O300" s="60" t="s">
        <v>63</v>
      </c>
      <c r="P300" s="58" t="s">
        <v>141</v>
      </c>
      <c r="R300" s="62">
        <v>0</v>
      </c>
      <c r="V300" s="62"/>
      <c r="W300" s="62"/>
      <c r="AD300" s="62">
        <f>LOOKUP($D300,'Design Component Spatial Info'!$C$231:$C$575,'Design Component Spatial Info'!E$231:E$575)</f>
        <v>10</v>
      </c>
      <c r="AE300" s="62">
        <f>LOOKUP($D300,'Design Component Spatial Info'!$C$231:$C$575,'Design Component Spatial Info'!M$231:M$575)</f>
        <v>649421.17760000005</v>
      </c>
      <c r="AF300" s="62">
        <f>LOOKUP($D300,'Design Component Spatial Info'!$C$231:$C$575,'Design Component Spatial Info'!N$231:N$575)</f>
        <v>5545095.2533999998</v>
      </c>
      <c r="AG300" s="67">
        <f t="shared" si="82"/>
        <v>0</v>
      </c>
      <c r="AH300" s="67">
        <f t="shared" si="83"/>
        <v>0</v>
      </c>
      <c r="AI300" s="62">
        <f>LOOKUP($D300,'Design Component Spatial Info'!$C$231:$C$575,'Design Component Spatial Info'!O$231:O$575)</f>
        <v>1364068</v>
      </c>
      <c r="AJ300" s="62">
        <f>LOOKUP($D300,'Design Component Spatial Info'!$C$231:$C$575,'Design Component Spatial Info'!P$231:P$575)</f>
        <v>571250</v>
      </c>
      <c r="AM300" s="28">
        <v>0.166375</v>
      </c>
      <c r="AN300" s="97" t="str">
        <f t="shared" si="84"/>
        <v>M</v>
      </c>
    </row>
    <row r="301" spans="1:40" x14ac:dyDescent="0.2">
      <c r="A301" s="60" t="s">
        <v>765</v>
      </c>
      <c r="B301" s="60" t="s">
        <v>619</v>
      </c>
      <c r="C301" s="60" t="s">
        <v>31</v>
      </c>
      <c r="D301" s="60" t="s">
        <v>713</v>
      </c>
      <c r="E301" s="98" t="str">
        <f t="shared" si="81"/>
        <v>084-1</v>
      </c>
      <c r="F301" s="65">
        <v>41742</v>
      </c>
      <c r="G301" s="60" t="s">
        <v>382</v>
      </c>
      <c r="H301" s="58" t="s">
        <v>763</v>
      </c>
      <c r="I301" s="66">
        <v>0.42083333333333334</v>
      </c>
      <c r="J301" s="67">
        <v>1</v>
      </c>
      <c r="K301" s="60" t="s">
        <v>96</v>
      </c>
      <c r="L301" s="62">
        <v>7</v>
      </c>
      <c r="M301" s="62">
        <v>1</v>
      </c>
      <c r="N301" s="67">
        <v>1</v>
      </c>
      <c r="O301" s="60" t="s">
        <v>63</v>
      </c>
      <c r="P301" s="58" t="s">
        <v>141</v>
      </c>
      <c r="R301" s="62">
        <v>0</v>
      </c>
      <c r="V301" s="62"/>
      <c r="W301" s="62"/>
      <c r="AD301" s="62">
        <f>LOOKUP($D301,'Design Component Spatial Info'!$C$231:$C$575,'Design Component Spatial Info'!E$231:E$575)</f>
        <v>10</v>
      </c>
      <c r="AE301" s="62">
        <f>LOOKUP($D301,'Design Component Spatial Info'!$C$231:$C$575,'Design Component Spatial Info'!M$231:M$575)</f>
        <v>650185.19999999995</v>
      </c>
      <c r="AF301" s="62">
        <f>LOOKUP($D301,'Design Component Spatial Info'!$C$231:$C$575,'Design Component Spatial Info'!N$231:N$575)</f>
        <v>5544261.0255000005</v>
      </c>
      <c r="AG301" s="67">
        <f t="shared" si="82"/>
        <v>0</v>
      </c>
      <c r="AH301" s="67">
        <f t="shared" si="83"/>
        <v>0</v>
      </c>
      <c r="AI301" s="62">
        <f>LOOKUP($D301,'Design Component Spatial Info'!$C$231:$C$575,'Design Component Spatial Info'!O$231:O$575)</f>
        <v>1364868</v>
      </c>
      <c r="AJ301" s="62">
        <f>LOOKUP($D301,'Design Component Spatial Info'!$C$231:$C$575,'Design Component Spatial Info'!P$231:P$575)</f>
        <v>570450</v>
      </c>
      <c r="AM301" s="28">
        <v>3.8010999999999996E-2</v>
      </c>
      <c r="AN301" s="97" t="str">
        <f t="shared" si="84"/>
        <v>L</v>
      </c>
    </row>
    <row r="302" spans="1:40" x14ac:dyDescent="0.2">
      <c r="A302" s="60" t="s">
        <v>765</v>
      </c>
      <c r="B302" s="60" t="s">
        <v>619</v>
      </c>
      <c r="C302" s="60" t="s">
        <v>31</v>
      </c>
      <c r="D302" s="60" t="s">
        <v>714</v>
      </c>
      <c r="E302" s="98" t="str">
        <f t="shared" si="81"/>
        <v>084-1</v>
      </c>
      <c r="F302" s="65">
        <v>41742</v>
      </c>
      <c r="G302" s="60" t="s">
        <v>382</v>
      </c>
      <c r="H302" s="58" t="s">
        <v>763</v>
      </c>
      <c r="I302" s="66">
        <v>0.41180555555555554</v>
      </c>
      <c r="J302" s="67">
        <v>1</v>
      </c>
      <c r="K302" s="60" t="s">
        <v>95</v>
      </c>
      <c r="L302" s="62">
        <v>7</v>
      </c>
      <c r="M302" s="62">
        <v>0</v>
      </c>
      <c r="N302" s="67">
        <v>1</v>
      </c>
      <c r="O302" s="60" t="s">
        <v>63</v>
      </c>
      <c r="P302" s="58" t="s">
        <v>383</v>
      </c>
      <c r="Q302" s="67">
        <v>62</v>
      </c>
      <c r="R302" s="62">
        <v>1</v>
      </c>
      <c r="S302" s="62" t="s">
        <v>135</v>
      </c>
      <c r="T302" s="58" t="s">
        <v>39</v>
      </c>
      <c r="U302" s="56" t="s">
        <v>87</v>
      </c>
      <c r="V302" s="62">
        <v>156</v>
      </c>
      <c r="W302" s="62">
        <v>150</v>
      </c>
      <c r="X302" s="62" t="s">
        <v>145</v>
      </c>
      <c r="Y302" s="56" t="s">
        <v>121</v>
      </c>
      <c r="AA302" s="56" t="s">
        <v>1265</v>
      </c>
      <c r="AD302" s="62">
        <f>LOOKUP($D302,'Design Component Spatial Info'!$C$231:$C$575,'Design Component Spatial Info'!E$231:E$575)</f>
        <v>10</v>
      </c>
      <c r="AE302" s="62">
        <f>LOOKUP($D302,'Design Component Spatial Info'!$C$231:$C$575,'Design Component Spatial Info'!M$231:M$575)</f>
        <v>650220.34250000003</v>
      </c>
      <c r="AF302" s="62">
        <f>LOOKUP($D302,'Design Component Spatial Info'!$C$231:$C$575,'Design Component Spatial Info'!N$231:N$575)</f>
        <v>5545060.1222000001</v>
      </c>
      <c r="AG302" s="67">
        <f t="shared" si="82"/>
        <v>650281.35299646144</v>
      </c>
      <c r="AH302" s="67">
        <f t="shared" si="83"/>
        <v>5544923.0903813541</v>
      </c>
      <c r="AI302" s="62">
        <f>LOOKUP($D302,'Design Component Spatial Info'!$C$231:$C$575,'Design Component Spatial Info'!O$231:O$575)</f>
        <v>1364868</v>
      </c>
      <c r="AJ302" s="62">
        <f>LOOKUP($D302,'Design Component Spatial Info'!$C$231:$C$575,'Design Component Spatial Info'!P$231:P$575)</f>
        <v>571250</v>
      </c>
      <c r="AK302">
        <v>1364934.977</v>
      </c>
      <c r="AL302">
        <v>571115.75800000003</v>
      </c>
      <c r="AM302" s="28">
        <v>0.20784199999999997</v>
      </c>
      <c r="AN302" s="97" t="str">
        <f t="shared" si="84"/>
        <v>M</v>
      </c>
    </row>
    <row r="303" spans="1:40" x14ac:dyDescent="0.2">
      <c r="A303" s="60" t="s">
        <v>765</v>
      </c>
      <c r="B303" s="60" t="s">
        <v>619</v>
      </c>
      <c r="C303" s="60" t="s">
        <v>31</v>
      </c>
      <c r="D303" s="60" t="s">
        <v>714</v>
      </c>
      <c r="E303" s="98" t="str">
        <f t="shared" ref="E303" si="85">LEFT(D303,5)</f>
        <v>084-1</v>
      </c>
      <c r="F303" s="65">
        <v>41742</v>
      </c>
      <c r="G303" s="60" t="s">
        <v>382</v>
      </c>
      <c r="H303" s="58" t="s">
        <v>763</v>
      </c>
      <c r="I303" s="66">
        <v>0.41180555555555554</v>
      </c>
      <c r="J303" s="67">
        <v>2</v>
      </c>
      <c r="K303" s="60" t="s">
        <v>95</v>
      </c>
      <c r="L303" s="62">
        <v>7</v>
      </c>
      <c r="M303" s="62">
        <v>0</v>
      </c>
      <c r="N303" s="67">
        <v>1</v>
      </c>
      <c r="O303" s="60" t="s">
        <v>63</v>
      </c>
      <c r="P303" s="58" t="s">
        <v>383</v>
      </c>
      <c r="Q303" s="67">
        <v>82</v>
      </c>
      <c r="R303" s="62">
        <v>1</v>
      </c>
      <c r="S303" s="62" t="s">
        <v>135</v>
      </c>
      <c r="T303" s="58" t="s">
        <v>39</v>
      </c>
      <c r="U303" s="56" t="s">
        <v>87</v>
      </c>
      <c r="V303" s="62">
        <v>44</v>
      </c>
      <c r="W303" s="62">
        <v>150</v>
      </c>
      <c r="X303" s="62" t="s">
        <v>145</v>
      </c>
      <c r="Y303" s="56" t="s">
        <v>121</v>
      </c>
      <c r="AA303" s="56" t="s">
        <v>1266</v>
      </c>
      <c r="AD303" s="62">
        <f>LOOKUP($D303,'Design Component Spatial Info'!$C$231:$C$575,'Design Component Spatial Info'!E$231:E$575)</f>
        <v>10</v>
      </c>
      <c r="AE303" s="62">
        <f>LOOKUP($D303,'Design Component Spatial Info'!$C$231:$C$575,'Design Component Spatial Info'!M$231:M$575)</f>
        <v>650220.34250000003</v>
      </c>
      <c r="AF303" s="62">
        <f>LOOKUP($D303,'Design Component Spatial Info'!$C$231:$C$575,'Design Component Spatial Info'!N$231:N$575)</f>
        <v>5545060.1222000001</v>
      </c>
      <c r="AG303" s="67">
        <f t="shared" ref="AG303" si="86">IF(V303="",0,SIN(RADIANS(VALUE(V303)))*VALUE(W303)+AE303)</f>
        <v>650324.54125556885</v>
      </c>
      <c r="AH303" s="67">
        <f t="shared" ref="AH303" si="87">IF(V303="",0,COS(RADIANS(VALUE(V303)))*VALUE(W303)+AF303)</f>
        <v>5545168.0231700512</v>
      </c>
      <c r="AI303" s="62">
        <f>LOOKUP($D303,'Design Component Spatial Info'!$C$231:$C$575,'Design Component Spatial Info'!O$231:O$575)</f>
        <v>1364868</v>
      </c>
      <c r="AJ303" s="62">
        <f>LOOKUP($D303,'Design Component Spatial Info'!$C$231:$C$575,'Design Component Spatial Info'!P$231:P$575)</f>
        <v>571250</v>
      </c>
      <c r="AK303">
        <v>1364967.365</v>
      </c>
      <c r="AL303">
        <v>571362.39300000004</v>
      </c>
      <c r="AM303" s="28">
        <v>0.20784199999999997</v>
      </c>
      <c r="AN303" s="97" t="str">
        <f t="shared" si="84"/>
        <v>M</v>
      </c>
    </row>
    <row r="304" spans="1:40" x14ac:dyDescent="0.2">
      <c r="A304" s="60" t="s">
        <v>765</v>
      </c>
      <c r="B304" s="60" t="s">
        <v>619</v>
      </c>
      <c r="C304" s="60" t="s">
        <v>31</v>
      </c>
      <c r="D304" s="60" t="s">
        <v>707</v>
      </c>
      <c r="E304" s="98" t="str">
        <f t="shared" si="81"/>
        <v>085-1</v>
      </c>
      <c r="F304" s="65">
        <v>41744</v>
      </c>
      <c r="G304" s="60" t="s">
        <v>382</v>
      </c>
      <c r="H304" s="58" t="s">
        <v>763</v>
      </c>
      <c r="I304" s="66">
        <v>0.4770833333333333</v>
      </c>
      <c r="J304" s="67">
        <v>1</v>
      </c>
      <c r="K304" s="60" t="s">
        <v>96</v>
      </c>
      <c r="L304" s="62">
        <v>8</v>
      </c>
      <c r="M304" s="62">
        <v>3</v>
      </c>
      <c r="N304" s="67">
        <v>2</v>
      </c>
      <c r="O304" s="60" t="s">
        <v>63</v>
      </c>
      <c r="P304" s="58" t="s">
        <v>141</v>
      </c>
      <c r="R304" s="62">
        <v>0</v>
      </c>
      <c r="V304" s="62"/>
      <c r="W304" s="62"/>
      <c r="AD304" s="62">
        <f>LOOKUP($D304,'Design Component Spatial Info'!$C$231:$C$575,'Design Component Spatial Info'!E$231:E$575)</f>
        <v>10</v>
      </c>
      <c r="AE304" s="62">
        <f>LOOKUP($D304,'Design Component Spatial Info'!$C$231:$C$575,'Design Component Spatial Info'!M$231:M$575)</f>
        <v>654110.65709999995</v>
      </c>
      <c r="AF304" s="62">
        <f>LOOKUP($D304,'Design Component Spatial Info'!$C$231:$C$575,'Design Component Spatial Info'!N$231:N$575)</f>
        <v>5542487.0143999998</v>
      </c>
      <c r="AG304" s="67">
        <f t="shared" si="82"/>
        <v>0</v>
      </c>
      <c r="AH304" s="67">
        <f t="shared" si="83"/>
        <v>0</v>
      </c>
      <c r="AI304" s="62">
        <f>LOOKUP($D304,'Design Component Spatial Info'!$C$231:$C$575,'Design Component Spatial Info'!O$231:O$575)</f>
        <v>1368868</v>
      </c>
      <c r="AJ304" s="62">
        <f>LOOKUP($D304,'Design Component Spatial Info'!$C$231:$C$575,'Design Component Spatial Info'!P$231:P$575)</f>
        <v>568850</v>
      </c>
      <c r="AM304" s="28">
        <v>2.4414999999999999E-2</v>
      </c>
      <c r="AN304" s="97" t="str">
        <f t="shared" si="84"/>
        <v>VL</v>
      </c>
    </row>
    <row r="305" spans="1:40" x14ac:dyDescent="0.2">
      <c r="A305" s="60" t="s">
        <v>765</v>
      </c>
      <c r="B305" s="60" t="s">
        <v>619</v>
      </c>
      <c r="C305" s="60" t="s">
        <v>31</v>
      </c>
      <c r="D305" s="60" t="s">
        <v>708</v>
      </c>
      <c r="E305" s="98" t="str">
        <f t="shared" si="81"/>
        <v>085-1</v>
      </c>
      <c r="F305" s="65">
        <v>41744</v>
      </c>
      <c r="G305" s="60" t="s">
        <v>382</v>
      </c>
      <c r="H305" s="58" t="s">
        <v>763</v>
      </c>
      <c r="I305" s="66">
        <v>0.45416666666666666</v>
      </c>
      <c r="J305" s="67">
        <v>1</v>
      </c>
      <c r="K305" s="60" t="s">
        <v>96</v>
      </c>
      <c r="L305" s="62">
        <v>7</v>
      </c>
      <c r="M305" s="62">
        <v>3</v>
      </c>
      <c r="N305" s="67">
        <v>2</v>
      </c>
      <c r="O305" s="60" t="s">
        <v>63</v>
      </c>
      <c r="P305" s="58" t="s">
        <v>141</v>
      </c>
      <c r="R305" s="62">
        <v>0</v>
      </c>
      <c r="V305" s="62"/>
      <c r="W305" s="62"/>
      <c r="AD305" s="62">
        <f>LOOKUP($D305,'Design Component Spatial Info'!$C$231:$C$575,'Design Component Spatial Info'!E$231:E$575)</f>
        <v>10</v>
      </c>
      <c r="AE305" s="62">
        <f>LOOKUP($D305,'Design Component Spatial Info'!$C$231:$C$575,'Design Component Spatial Info'!M$231:M$575)</f>
        <v>654145.83629999997</v>
      </c>
      <c r="AF305" s="62">
        <f>LOOKUP($D305,'Design Component Spatial Info'!$C$231:$C$575,'Design Component Spatial Info'!N$231:N$575)</f>
        <v>5543286.1369000003</v>
      </c>
      <c r="AG305" s="67">
        <f t="shared" si="82"/>
        <v>0</v>
      </c>
      <c r="AH305" s="67">
        <f t="shared" si="83"/>
        <v>0</v>
      </c>
      <c r="AI305" s="62">
        <f>LOOKUP($D305,'Design Component Spatial Info'!$C$231:$C$575,'Design Component Spatial Info'!O$231:O$575)</f>
        <v>1368868</v>
      </c>
      <c r="AJ305" s="62">
        <f>LOOKUP($D305,'Design Component Spatial Info'!$C$231:$C$575,'Design Component Spatial Info'!P$231:P$575)</f>
        <v>569650</v>
      </c>
      <c r="AM305" s="28">
        <v>0.123145</v>
      </c>
      <c r="AN305" s="97" t="str">
        <f t="shared" si="84"/>
        <v>L</v>
      </c>
    </row>
    <row r="306" spans="1:40" x14ac:dyDescent="0.2">
      <c r="A306" s="60" t="s">
        <v>765</v>
      </c>
      <c r="B306" s="60" t="s">
        <v>619</v>
      </c>
      <c r="C306" s="60" t="s">
        <v>31</v>
      </c>
      <c r="D306" s="60" t="s">
        <v>709</v>
      </c>
      <c r="E306" s="98" t="str">
        <f t="shared" si="81"/>
        <v>085-1</v>
      </c>
      <c r="F306" s="65">
        <v>41744</v>
      </c>
      <c r="G306" s="60" t="s">
        <v>382</v>
      </c>
      <c r="H306" s="58" t="s">
        <v>763</v>
      </c>
      <c r="I306" s="66">
        <v>0.49513888888888885</v>
      </c>
      <c r="J306" s="67">
        <v>1</v>
      </c>
      <c r="K306" s="60" t="s">
        <v>96</v>
      </c>
      <c r="L306" s="62">
        <v>8</v>
      </c>
      <c r="M306" s="62">
        <v>3</v>
      </c>
      <c r="N306" s="67">
        <v>2</v>
      </c>
      <c r="O306" s="60" t="s">
        <v>63</v>
      </c>
      <c r="P306" s="58" t="s">
        <v>141</v>
      </c>
      <c r="R306" s="62">
        <v>0</v>
      </c>
      <c r="V306" s="62"/>
      <c r="W306" s="62"/>
      <c r="AD306" s="62">
        <f>LOOKUP($D306,'Design Component Spatial Info'!$C$231:$C$575,'Design Component Spatial Info'!E$231:E$575)</f>
        <v>10</v>
      </c>
      <c r="AE306" s="62">
        <f>LOOKUP($D306,'Design Component Spatial Info'!$C$231:$C$575,'Design Component Spatial Info'!M$231:M$575)</f>
        <v>654909.81110000005</v>
      </c>
      <c r="AF306" s="62">
        <f>LOOKUP($D306,'Design Component Spatial Info'!$C$231:$C$575,'Design Component Spatial Info'!N$231:N$575)</f>
        <v>5542451.8339</v>
      </c>
      <c r="AG306" s="67">
        <f t="shared" si="82"/>
        <v>0</v>
      </c>
      <c r="AH306" s="67">
        <f t="shared" si="83"/>
        <v>0</v>
      </c>
      <c r="AI306" s="62">
        <f>LOOKUP($D306,'Design Component Spatial Info'!$C$231:$C$575,'Design Component Spatial Info'!O$231:O$575)</f>
        <v>1369668</v>
      </c>
      <c r="AJ306" s="62">
        <f>LOOKUP($D306,'Design Component Spatial Info'!$C$231:$C$575,'Design Component Spatial Info'!P$231:P$575)</f>
        <v>568850</v>
      </c>
      <c r="AM306" s="28">
        <v>3.6234000000000002E-2</v>
      </c>
      <c r="AN306" s="97" t="str">
        <f t="shared" si="84"/>
        <v>L</v>
      </c>
    </row>
    <row r="307" spans="1:40" x14ac:dyDescent="0.2">
      <c r="A307" s="60" t="s">
        <v>765</v>
      </c>
      <c r="B307" s="60" t="s">
        <v>619</v>
      </c>
      <c r="C307" s="60" t="s">
        <v>31</v>
      </c>
      <c r="D307" s="60" t="s">
        <v>710</v>
      </c>
      <c r="E307" s="98" t="str">
        <f t="shared" si="81"/>
        <v>085-1</v>
      </c>
      <c r="F307" s="65">
        <v>41744</v>
      </c>
      <c r="G307" s="60" t="s">
        <v>382</v>
      </c>
      <c r="H307" s="58" t="s">
        <v>763</v>
      </c>
      <c r="I307" s="66">
        <v>0.43958333333333338</v>
      </c>
      <c r="J307" s="67">
        <v>1</v>
      </c>
      <c r="K307" s="60" t="s">
        <v>96</v>
      </c>
      <c r="L307" s="62">
        <v>6</v>
      </c>
      <c r="M307" s="62">
        <v>1</v>
      </c>
      <c r="N307" s="67">
        <v>3</v>
      </c>
      <c r="O307" s="60" t="s">
        <v>63</v>
      </c>
      <c r="P307" s="58" t="s">
        <v>141</v>
      </c>
      <c r="R307" s="62">
        <v>0</v>
      </c>
      <c r="V307" s="62"/>
      <c r="W307" s="62"/>
      <c r="AD307" s="62">
        <f>LOOKUP($D307,'Design Component Spatial Info'!$C$231:$C$575,'Design Component Spatial Info'!E$231:E$575)</f>
        <v>10</v>
      </c>
      <c r="AE307" s="62">
        <f>LOOKUP($D307,'Design Component Spatial Info'!$C$231:$C$575,'Design Component Spatial Info'!M$231:M$575)</f>
        <v>654944.99719999998</v>
      </c>
      <c r="AF307" s="62">
        <f>LOOKUP($D307,'Design Component Spatial Info'!$C$231:$C$575,'Design Component Spatial Info'!N$231:N$575)</f>
        <v>5543250.9589999998</v>
      </c>
      <c r="AG307" s="67">
        <f t="shared" si="82"/>
        <v>0</v>
      </c>
      <c r="AH307" s="67">
        <f t="shared" si="83"/>
        <v>0</v>
      </c>
      <c r="AI307" s="62">
        <f>LOOKUP($D307,'Design Component Spatial Info'!$C$231:$C$575,'Design Component Spatial Info'!O$231:O$575)</f>
        <v>1369668</v>
      </c>
      <c r="AJ307" s="62">
        <f>LOOKUP($D307,'Design Component Spatial Info'!$C$231:$C$575,'Design Component Spatial Info'!P$231:P$575)</f>
        <v>569650</v>
      </c>
      <c r="AM307" s="28">
        <v>7.7263999999999999E-2</v>
      </c>
      <c r="AN307" s="97" t="str">
        <f t="shared" si="84"/>
        <v>L</v>
      </c>
    </row>
    <row r="308" spans="1:40" x14ac:dyDescent="0.2">
      <c r="A308" s="60" t="s">
        <v>765</v>
      </c>
      <c r="B308" s="60" t="s">
        <v>619</v>
      </c>
      <c r="C308" s="60" t="s">
        <v>31</v>
      </c>
      <c r="D308" s="60" t="s">
        <v>723</v>
      </c>
      <c r="E308" s="98" t="str">
        <f t="shared" si="81"/>
        <v>086-1</v>
      </c>
      <c r="F308" s="65">
        <v>41742</v>
      </c>
      <c r="G308" s="60" t="s">
        <v>382</v>
      </c>
      <c r="H308" s="58" t="s">
        <v>763</v>
      </c>
      <c r="I308" s="66">
        <v>0.35347222222222219</v>
      </c>
      <c r="J308" s="67">
        <v>1</v>
      </c>
      <c r="K308" s="60" t="s">
        <v>96</v>
      </c>
      <c r="L308" s="62">
        <v>3</v>
      </c>
      <c r="M308" s="62">
        <v>0</v>
      </c>
      <c r="N308" s="67">
        <v>1</v>
      </c>
      <c r="O308" s="60" t="s">
        <v>63</v>
      </c>
      <c r="P308" s="58" t="s">
        <v>383</v>
      </c>
      <c r="Q308" s="67">
        <v>0</v>
      </c>
      <c r="R308" s="62">
        <v>1</v>
      </c>
      <c r="S308" s="62" t="s">
        <v>75</v>
      </c>
      <c r="T308" s="58" t="s">
        <v>146</v>
      </c>
      <c r="U308" s="56" t="s">
        <v>83</v>
      </c>
      <c r="V308" s="62">
        <v>192</v>
      </c>
      <c r="W308" s="62">
        <v>60</v>
      </c>
      <c r="X308" s="62" t="s">
        <v>145</v>
      </c>
      <c r="Y308" s="56" t="s">
        <v>121</v>
      </c>
      <c r="AA308" s="56" t="s">
        <v>1267</v>
      </c>
      <c r="AD308" s="62">
        <f>LOOKUP($D308,'Design Component Spatial Info'!$C$231:$C$575,'Design Component Spatial Info'!E$231:E$575)</f>
        <v>10</v>
      </c>
      <c r="AE308" s="62">
        <f>LOOKUP($D308,'Design Component Spatial Info'!$C$231:$C$575,'Design Component Spatial Info'!M$231:M$575)</f>
        <v>651124.94990000001</v>
      </c>
      <c r="AF308" s="62">
        <f>LOOKUP($D308,'Design Component Spatial Info'!$C$231:$C$575,'Design Component Spatial Info'!N$231:N$575)</f>
        <v>5547422.2429999998</v>
      </c>
      <c r="AG308" s="67">
        <f t="shared" si="82"/>
        <v>651112.47519855096</v>
      </c>
      <c r="AH308" s="67">
        <f t="shared" si="83"/>
        <v>5547363.5541439559</v>
      </c>
      <c r="AI308" s="62">
        <f>LOOKUP($D308,'Design Component Spatial Info'!$C$231:$C$575,'Design Component Spatial Info'!O$231:O$575)</f>
        <v>1365668</v>
      </c>
      <c r="AJ308" s="62">
        <f>LOOKUP($D308,'Design Component Spatial Info'!$C$231:$C$575,'Design Component Spatial Info'!P$231:P$575)</f>
        <v>573650</v>
      </c>
      <c r="AK308">
        <v>1365658.1159999999</v>
      </c>
      <c r="AL308">
        <v>573590.80900000001</v>
      </c>
      <c r="AM308" s="28">
        <v>9.6290999999999988E-2</v>
      </c>
      <c r="AN308" s="97" t="str">
        <f t="shared" si="84"/>
        <v>L</v>
      </c>
    </row>
    <row r="309" spans="1:40" x14ac:dyDescent="0.2">
      <c r="A309" s="60" t="s">
        <v>765</v>
      </c>
      <c r="B309" s="60" t="s">
        <v>619</v>
      </c>
      <c r="C309" s="60" t="s">
        <v>31</v>
      </c>
      <c r="D309" s="60" t="s">
        <v>724</v>
      </c>
      <c r="E309" s="98" t="str">
        <f t="shared" si="81"/>
        <v>086-1</v>
      </c>
      <c r="F309" s="65">
        <v>41742</v>
      </c>
      <c r="G309" s="60" t="s">
        <v>382</v>
      </c>
      <c r="H309" s="58" t="s">
        <v>763</v>
      </c>
      <c r="I309" s="66">
        <v>0.33402777777777781</v>
      </c>
      <c r="J309" s="67">
        <v>1</v>
      </c>
      <c r="K309" s="60" t="s">
        <v>96</v>
      </c>
      <c r="L309" s="62">
        <v>3</v>
      </c>
      <c r="M309" s="62">
        <v>0</v>
      </c>
      <c r="N309" s="67">
        <v>1</v>
      </c>
      <c r="O309" s="60" t="s">
        <v>63</v>
      </c>
      <c r="P309" s="58" t="s">
        <v>383</v>
      </c>
      <c r="Q309" s="67">
        <v>0</v>
      </c>
      <c r="R309" s="62">
        <v>1</v>
      </c>
      <c r="S309" s="62" t="s">
        <v>135</v>
      </c>
      <c r="T309" s="58" t="s">
        <v>39</v>
      </c>
      <c r="U309" s="56" t="s">
        <v>87</v>
      </c>
      <c r="V309" s="62">
        <v>95</v>
      </c>
      <c r="W309" s="62">
        <v>150</v>
      </c>
      <c r="X309" s="62" t="s">
        <v>145</v>
      </c>
      <c r="Y309" s="56" t="s">
        <v>121</v>
      </c>
      <c r="AA309" s="56" t="s">
        <v>1268</v>
      </c>
      <c r="AD309" s="62">
        <f>LOOKUP($D309,'Design Component Spatial Info'!$C$231:$C$575,'Design Component Spatial Info'!E$231:E$575)</f>
        <v>10</v>
      </c>
      <c r="AE309" s="62">
        <f>LOOKUP($D309,'Design Component Spatial Info'!$C$231:$C$575,'Design Component Spatial Info'!M$231:M$575)</f>
        <v>651160.09439999994</v>
      </c>
      <c r="AF309" s="62">
        <f>LOOKUP($D309,'Design Component Spatial Info'!$C$231:$C$575,'Design Component Spatial Info'!N$231:N$575)</f>
        <v>5548221.3163999999</v>
      </c>
      <c r="AG309" s="67">
        <f t="shared" si="82"/>
        <v>651309.52360471373</v>
      </c>
      <c r="AH309" s="67">
        <f t="shared" si="83"/>
        <v>5548208.2430385882</v>
      </c>
      <c r="AI309" s="62">
        <f>LOOKUP($D309,'Design Component Spatial Info'!$C$231:$C$575,'Design Component Spatial Info'!O$231:O$575)</f>
        <v>1365668</v>
      </c>
      <c r="AJ309" s="62">
        <f>LOOKUP($D309,'Design Component Spatial Info'!$C$231:$C$575,'Design Component Spatial Info'!P$231:P$575)</f>
        <v>574450</v>
      </c>
      <c r="AK309">
        <v>1365817.8659999999</v>
      </c>
      <c r="AL309">
        <v>574443.50100000005</v>
      </c>
      <c r="AM309" s="28">
        <v>0.18273599999999998</v>
      </c>
      <c r="AN309" s="97" t="str">
        <f t="shared" si="84"/>
        <v>M</v>
      </c>
    </row>
    <row r="310" spans="1:40" x14ac:dyDescent="0.2">
      <c r="A310" s="60" t="s">
        <v>765</v>
      </c>
      <c r="B310" s="60" t="s">
        <v>619</v>
      </c>
      <c r="C310" s="60" t="s">
        <v>31</v>
      </c>
      <c r="D310" s="60" t="s">
        <v>724</v>
      </c>
      <c r="E310" s="98" t="str">
        <f t="shared" ref="E310:E311" si="88">LEFT(D310,5)</f>
        <v>086-1</v>
      </c>
      <c r="F310" s="65">
        <v>41742</v>
      </c>
      <c r="G310" s="60" t="s">
        <v>382</v>
      </c>
      <c r="H310" s="58" t="s">
        <v>763</v>
      </c>
      <c r="I310" s="66">
        <v>0.33402777777777781</v>
      </c>
      <c r="J310" s="67">
        <v>2</v>
      </c>
      <c r="K310" s="60" t="s">
        <v>96</v>
      </c>
      <c r="L310" s="62">
        <v>3</v>
      </c>
      <c r="M310" s="62">
        <v>0</v>
      </c>
      <c r="N310" s="67">
        <v>1</v>
      </c>
      <c r="O310" s="60" t="s">
        <v>63</v>
      </c>
      <c r="P310" s="58" t="s">
        <v>383</v>
      </c>
      <c r="Q310" s="67">
        <v>40</v>
      </c>
      <c r="R310" s="62">
        <v>1</v>
      </c>
      <c r="S310" s="62" t="s">
        <v>75</v>
      </c>
      <c r="T310" s="58" t="s">
        <v>146</v>
      </c>
      <c r="U310" s="56" t="s">
        <v>83</v>
      </c>
      <c r="V310" s="62">
        <v>150</v>
      </c>
      <c r="W310" s="62">
        <v>60</v>
      </c>
      <c r="X310" s="62" t="s">
        <v>145</v>
      </c>
      <c r="Y310" s="56" t="s">
        <v>121</v>
      </c>
      <c r="AA310" s="56" t="s">
        <v>1269</v>
      </c>
      <c r="AD310" s="62">
        <f>LOOKUP($D310,'Design Component Spatial Info'!$C$231:$C$575,'Design Component Spatial Info'!E$231:E$575)</f>
        <v>10</v>
      </c>
      <c r="AE310" s="62">
        <f>LOOKUP($D310,'Design Component Spatial Info'!$C$231:$C$575,'Design Component Spatial Info'!M$231:M$575)</f>
        <v>651160.09439999994</v>
      </c>
      <c r="AF310" s="62">
        <f>LOOKUP($D310,'Design Component Spatial Info'!$C$231:$C$575,'Design Component Spatial Info'!N$231:N$575)</f>
        <v>5548221.3163999999</v>
      </c>
      <c r="AG310" s="67">
        <f t="shared" ref="AG310:AG311" si="89">IF(V310="",0,SIN(RADIANS(VALUE(V310)))*VALUE(W310)+AE310)</f>
        <v>651190.09439999994</v>
      </c>
      <c r="AH310" s="67">
        <f t="shared" ref="AH310:AH311" si="90">IF(V310="",0,COS(RADIANS(VALUE(V310)))*VALUE(W310)+AF310)</f>
        <v>5548169.3548757732</v>
      </c>
      <c r="AI310" s="62">
        <f>LOOKUP($D310,'Design Component Spatial Info'!$C$231:$C$575,'Design Component Spatial Info'!O$231:O$575)</f>
        <v>1365668</v>
      </c>
      <c r="AJ310" s="62">
        <f>LOOKUP($D310,'Design Component Spatial Info'!$C$231:$C$575,'Design Component Spatial Info'!P$231:P$575)</f>
        <v>574450</v>
      </c>
      <c r="AK310">
        <v>1365700.2549999999</v>
      </c>
      <c r="AL310">
        <v>574399.397</v>
      </c>
      <c r="AM310" s="28">
        <v>0.18273599999999998</v>
      </c>
      <c r="AN310" s="97" t="str">
        <f t="shared" si="84"/>
        <v>M</v>
      </c>
    </row>
    <row r="311" spans="1:40" x14ac:dyDescent="0.2">
      <c r="A311" s="60" t="s">
        <v>765</v>
      </c>
      <c r="B311" s="60" t="s">
        <v>619</v>
      </c>
      <c r="C311" s="60" t="s">
        <v>31</v>
      </c>
      <c r="D311" s="60" t="s">
        <v>724</v>
      </c>
      <c r="E311" s="98" t="str">
        <f t="shared" si="88"/>
        <v>086-1</v>
      </c>
      <c r="F311" s="65">
        <v>41742</v>
      </c>
      <c r="G311" s="60" t="s">
        <v>382</v>
      </c>
      <c r="H311" s="58" t="s">
        <v>763</v>
      </c>
      <c r="I311" s="66">
        <v>0.33402777777777781</v>
      </c>
      <c r="J311" s="67">
        <v>3</v>
      </c>
      <c r="K311" s="60" t="s">
        <v>96</v>
      </c>
      <c r="L311" s="62">
        <v>3</v>
      </c>
      <c r="M311" s="62">
        <v>0</v>
      </c>
      <c r="N311" s="67">
        <v>1</v>
      </c>
      <c r="O311" s="60" t="s">
        <v>63</v>
      </c>
      <c r="P311" s="58" t="s">
        <v>383</v>
      </c>
      <c r="Q311" s="67">
        <v>100</v>
      </c>
      <c r="R311" s="62">
        <v>1</v>
      </c>
      <c r="S311" s="62" t="s">
        <v>135</v>
      </c>
      <c r="T311" s="58" t="s">
        <v>39</v>
      </c>
      <c r="U311" s="56" t="s">
        <v>87</v>
      </c>
      <c r="V311" s="62">
        <v>188</v>
      </c>
      <c r="W311" s="62">
        <v>350</v>
      </c>
      <c r="X311" s="62" t="s">
        <v>145</v>
      </c>
      <c r="Y311" s="56" t="s">
        <v>121</v>
      </c>
      <c r="AA311" s="56" t="s">
        <v>1270</v>
      </c>
      <c r="AD311" s="62">
        <f>LOOKUP($D311,'Design Component Spatial Info'!$C$231:$C$575,'Design Component Spatial Info'!E$231:E$575)</f>
        <v>10</v>
      </c>
      <c r="AE311" s="62">
        <f>LOOKUP($D311,'Design Component Spatial Info'!$C$231:$C$575,'Design Component Spatial Info'!M$231:M$575)</f>
        <v>651160.09439999994</v>
      </c>
      <c r="AF311" s="62">
        <f>LOOKUP($D311,'Design Component Spatial Info'!$C$231:$C$575,'Design Component Spatial Info'!N$231:N$575)</f>
        <v>5548221.3163999999</v>
      </c>
      <c r="AG311" s="67">
        <f t="shared" si="89"/>
        <v>651111.38381466398</v>
      </c>
      <c r="AH311" s="67">
        <f t="shared" si="90"/>
        <v>5547874.7225759402</v>
      </c>
      <c r="AI311" s="62">
        <f>LOOKUP($D311,'Design Component Spatial Info'!$C$231:$C$575,'Design Component Spatial Info'!O$231:O$575)</f>
        <v>1365668</v>
      </c>
      <c r="AJ311" s="62">
        <f>LOOKUP($D311,'Design Component Spatial Info'!$C$231:$C$575,'Design Component Spatial Info'!P$231:P$575)</f>
        <v>574450</v>
      </c>
      <c r="AK311">
        <v>1365634.564</v>
      </c>
      <c r="AL311">
        <v>574101.53399999999</v>
      </c>
      <c r="AM311" s="28">
        <v>0.18273599999999998</v>
      </c>
      <c r="AN311" s="97" t="str">
        <f t="shared" si="84"/>
        <v>M</v>
      </c>
    </row>
    <row r="312" spans="1:40" x14ac:dyDescent="0.2">
      <c r="A312" s="60" t="s">
        <v>765</v>
      </c>
      <c r="B312" s="60" t="s">
        <v>619</v>
      </c>
      <c r="C312" s="60" t="s">
        <v>31</v>
      </c>
      <c r="D312" s="60" t="s">
        <v>725</v>
      </c>
      <c r="E312" s="98" t="str">
        <f t="shared" si="81"/>
        <v>086-1</v>
      </c>
      <c r="F312" s="65">
        <v>41742</v>
      </c>
      <c r="G312" s="60" t="s">
        <v>382</v>
      </c>
      <c r="H312" s="58" t="s">
        <v>763</v>
      </c>
      <c r="I312" s="66">
        <v>0.37361111111111112</v>
      </c>
      <c r="J312" s="67">
        <v>1</v>
      </c>
      <c r="K312" s="60" t="s">
        <v>96</v>
      </c>
      <c r="L312" s="62">
        <v>3</v>
      </c>
      <c r="M312" s="62">
        <v>0</v>
      </c>
      <c r="N312" s="67">
        <v>1</v>
      </c>
      <c r="O312" s="60" t="s">
        <v>63</v>
      </c>
      <c r="P312" s="58" t="s">
        <v>141</v>
      </c>
      <c r="R312" s="62">
        <v>0</v>
      </c>
      <c r="V312" s="62"/>
      <c r="W312" s="62"/>
      <c r="AD312" s="62">
        <f>LOOKUP($D312,'Design Component Spatial Info'!$C$231:$C$575,'Design Component Spatial Info'!E$231:E$575)</f>
        <v>10</v>
      </c>
      <c r="AE312" s="62">
        <f>LOOKUP($D312,'Design Component Spatial Info'!$C$231:$C$575,'Design Component Spatial Info'!M$231:M$575)</f>
        <v>651924.13840000005</v>
      </c>
      <c r="AF312" s="62">
        <f>LOOKUP($D312,'Design Component Spatial Info'!$C$231:$C$575,'Design Component Spatial Info'!N$231:N$575)</f>
        <v>5547387.1056000004</v>
      </c>
      <c r="AG312" s="67">
        <f t="shared" si="82"/>
        <v>0</v>
      </c>
      <c r="AH312" s="67">
        <f t="shared" si="83"/>
        <v>0</v>
      </c>
      <c r="AI312" s="62">
        <f>LOOKUP($D312,'Design Component Spatial Info'!$C$231:$C$575,'Design Component Spatial Info'!O$231:O$575)</f>
        <v>1366468</v>
      </c>
      <c r="AJ312" s="62">
        <f>LOOKUP($D312,'Design Component Spatial Info'!$C$231:$C$575,'Design Component Spatial Info'!P$231:P$575)</f>
        <v>573650</v>
      </c>
      <c r="AM312" s="28">
        <v>2.9110999999999998E-2</v>
      </c>
      <c r="AN312" s="97" t="str">
        <f t="shared" si="84"/>
        <v>VL</v>
      </c>
    </row>
    <row r="313" spans="1:40" x14ac:dyDescent="0.2">
      <c r="A313" s="60" t="s">
        <v>765</v>
      </c>
      <c r="B313" s="60" t="s">
        <v>619</v>
      </c>
      <c r="C313" s="60" t="s">
        <v>31</v>
      </c>
      <c r="D313" s="60" t="s">
        <v>726</v>
      </c>
      <c r="E313" s="98" t="str">
        <f t="shared" si="81"/>
        <v>086-1</v>
      </c>
      <c r="F313" s="65">
        <v>41742</v>
      </c>
      <c r="G313" s="60" t="s">
        <v>382</v>
      </c>
      <c r="H313" s="58" t="s">
        <v>763</v>
      </c>
      <c r="I313" s="66">
        <v>0.39027777777777778</v>
      </c>
      <c r="J313" s="67">
        <v>1</v>
      </c>
      <c r="K313" s="60" t="s">
        <v>96</v>
      </c>
      <c r="L313" s="62">
        <v>4</v>
      </c>
      <c r="M313" s="62">
        <v>0</v>
      </c>
      <c r="N313" s="67">
        <v>1</v>
      </c>
      <c r="O313" s="60" t="s">
        <v>63</v>
      </c>
      <c r="P313" s="58" t="s">
        <v>383</v>
      </c>
      <c r="Q313" s="67">
        <v>0</v>
      </c>
      <c r="R313" s="62">
        <v>1</v>
      </c>
      <c r="S313" s="62" t="s">
        <v>135</v>
      </c>
      <c r="T313" s="58" t="s">
        <v>39</v>
      </c>
      <c r="U313" s="56" t="s">
        <v>87</v>
      </c>
      <c r="V313" s="62">
        <v>130</v>
      </c>
      <c r="W313" s="62">
        <v>400</v>
      </c>
      <c r="X313" s="62" t="s">
        <v>145</v>
      </c>
      <c r="Y313" s="56" t="s">
        <v>121</v>
      </c>
      <c r="AA313" s="56" t="s">
        <v>1271</v>
      </c>
      <c r="AD313" s="62">
        <f>LOOKUP($D313,'Design Component Spatial Info'!$C$231:$C$575,'Design Component Spatial Info'!E$231:E$575)</f>
        <v>10</v>
      </c>
      <c r="AE313" s="62">
        <f>LOOKUP($D313,'Design Component Spatial Info'!$C$231:$C$575,'Design Component Spatial Info'!M$231:M$575)</f>
        <v>651959.28980000003</v>
      </c>
      <c r="AF313" s="62">
        <f>LOOKUP($D313,'Design Component Spatial Info'!$C$231:$C$575,'Design Component Spatial Info'!N$231:N$575)</f>
        <v>5548186.1815999998</v>
      </c>
      <c r="AG313" s="67">
        <f t="shared" si="82"/>
        <v>652265.70757724764</v>
      </c>
      <c r="AH313" s="67">
        <f t="shared" si="83"/>
        <v>5547929.0665561249</v>
      </c>
      <c r="AI313" s="62">
        <f>LOOKUP($D313,'Design Component Spatial Info'!$C$231:$C$575,'Design Component Spatial Info'!O$231:O$575)</f>
        <v>1366468</v>
      </c>
      <c r="AJ313" s="62">
        <f>LOOKUP($D313,'Design Component Spatial Info'!$C$231:$C$575,'Design Component Spatial Info'!P$231:P$575)</f>
        <v>574450</v>
      </c>
      <c r="AK313">
        <v>1366785.4339999999</v>
      </c>
      <c r="AL313">
        <v>574206.54700000002</v>
      </c>
      <c r="AM313" s="28">
        <v>0.28313099999999997</v>
      </c>
      <c r="AN313" s="97" t="str">
        <f t="shared" si="84"/>
        <v>M</v>
      </c>
    </row>
    <row r="314" spans="1:40" x14ac:dyDescent="0.2">
      <c r="A314" s="60" t="s">
        <v>765</v>
      </c>
      <c r="B314" s="60" t="s">
        <v>619</v>
      </c>
      <c r="C314" s="60" t="s">
        <v>31</v>
      </c>
      <c r="D314" s="60" t="s">
        <v>727</v>
      </c>
      <c r="E314" s="98" t="str">
        <f t="shared" si="81"/>
        <v>087-1</v>
      </c>
      <c r="F314" s="65">
        <v>41742</v>
      </c>
      <c r="G314" s="60" t="s">
        <v>382</v>
      </c>
      <c r="H314" s="58" t="s">
        <v>763</v>
      </c>
      <c r="I314" s="66">
        <v>0.30555555555555552</v>
      </c>
      <c r="J314" s="67">
        <v>1</v>
      </c>
      <c r="K314" s="60" t="s">
        <v>96</v>
      </c>
      <c r="L314" s="62">
        <v>2</v>
      </c>
      <c r="M314" s="62">
        <v>0</v>
      </c>
      <c r="N314" s="67">
        <v>1</v>
      </c>
      <c r="O314" s="60" t="s">
        <v>63</v>
      </c>
      <c r="P314" s="58" t="s">
        <v>383</v>
      </c>
      <c r="Q314" s="67">
        <v>0</v>
      </c>
      <c r="R314" s="62">
        <v>1</v>
      </c>
      <c r="S314" s="62" t="s">
        <v>135</v>
      </c>
      <c r="T314" s="58" t="s">
        <v>39</v>
      </c>
      <c r="U314" s="56" t="s">
        <v>87</v>
      </c>
      <c r="V314" s="62">
        <v>100</v>
      </c>
      <c r="W314" s="62">
        <v>80</v>
      </c>
      <c r="X314" s="62" t="s">
        <v>145</v>
      </c>
      <c r="Y314" s="56" t="s">
        <v>121</v>
      </c>
      <c r="AA314" s="56" t="s">
        <v>1272</v>
      </c>
      <c r="AD314" s="62">
        <f>LOOKUP($D314,'Design Component Spatial Info'!$C$231:$C$575,'Design Component Spatial Info'!E$231:E$575)</f>
        <v>10</v>
      </c>
      <c r="AE314" s="62">
        <f>LOOKUP($D314,'Design Component Spatial Info'!$C$231:$C$575,'Design Component Spatial Info'!M$231:M$575)</f>
        <v>651195.23770000006</v>
      </c>
      <c r="AF314" s="62">
        <f>LOOKUP($D314,'Design Component Spatial Info'!$C$231:$C$575,'Design Component Spatial Info'!N$231:N$575)</f>
        <v>5549020.3833999997</v>
      </c>
      <c r="AG314" s="67">
        <f t="shared" si="82"/>
        <v>651274.02232024109</v>
      </c>
      <c r="AH314" s="67">
        <f t="shared" si="83"/>
        <v>5549006.4915457861</v>
      </c>
      <c r="AI314" s="62">
        <f>LOOKUP($D314,'Design Component Spatial Info'!$C$231:$C$575,'Design Component Spatial Info'!O$231:O$575)</f>
        <v>1365668</v>
      </c>
      <c r="AJ314" s="62">
        <f>LOOKUP($D314,'Design Component Spatial Info'!$C$231:$C$575,'Design Component Spatial Info'!P$231:P$575)</f>
        <v>575250</v>
      </c>
      <c r="AK314">
        <v>1365747.321</v>
      </c>
      <c r="AL314">
        <v>575239.57999999996</v>
      </c>
      <c r="AM314" s="28">
        <v>0.27032400000000001</v>
      </c>
      <c r="AN314" s="97" t="str">
        <f t="shared" si="84"/>
        <v>M</v>
      </c>
    </row>
    <row r="315" spans="1:40" x14ac:dyDescent="0.2">
      <c r="A315" s="60" t="s">
        <v>765</v>
      </c>
      <c r="B315" s="60" t="s">
        <v>619</v>
      </c>
      <c r="C315" s="60" t="s">
        <v>31</v>
      </c>
      <c r="D315" s="60" t="s">
        <v>728</v>
      </c>
      <c r="E315" s="98" t="str">
        <f t="shared" si="81"/>
        <v>087-1</v>
      </c>
      <c r="F315" s="65">
        <v>41742</v>
      </c>
      <c r="G315" s="60" t="s">
        <v>382</v>
      </c>
      <c r="H315" s="58" t="s">
        <v>763</v>
      </c>
      <c r="I315" s="66">
        <v>0.29375000000000001</v>
      </c>
      <c r="J315" s="67">
        <v>1</v>
      </c>
      <c r="K315" s="60" t="s">
        <v>96</v>
      </c>
      <c r="L315" s="62">
        <v>1</v>
      </c>
      <c r="M315" s="62">
        <v>0</v>
      </c>
      <c r="N315" s="67">
        <v>1</v>
      </c>
      <c r="O315" s="60" t="s">
        <v>63</v>
      </c>
      <c r="P315" s="58" t="s">
        <v>383</v>
      </c>
      <c r="Q315" s="67">
        <v>100</v>
      </c>
      <c r="R315" s="62">
        <v>1</v>
      </c>
      <c r="S315" s="62" t="s">
        <v>135</v>
      </c>
      <c r="T315" s="58" t="s">
        <v>39</v>
      </c>
      <c r="U315" s="56" t="s">
        <v>87</v>
      </c>
      <c r="V315" s="62">
        <v>210</v>
      </c>
      <c r="W315" s="62">
        <v>150</v>
      </c>
      <c r="X315" s="62" t="s">
        <v>145</v>
      </c>
      <c r="Y315" s="56" t="s">
        <v>121</v>
      </c>
      <c r="AA315" s="56" t="s">
        <v>1273</v>
      </c>
      <c r="AD315" s="62">
        <f>LOOKUP($D315,'Design Component Spatial Info'!$C$231:$C$575,'Design Component Spatial Info'!E$231:E$575)</f>
        <v>10</v>
      </c>
      <c r="AE315" s="62">
        <f>LOOKUP($D315,'Design Component Spatial Info'!$C$231:$C$575,'Design Component Spatial Info'!M$231:M$575)</f>
        <v>651230.3798</v>
      </c>
      <c r="AF315" s="62">
        <f>LOOKUP($D315,'Design Component Spatial Info'!$C$231:$C$575,'Design Component Spatial Info'!N$231:N$575)</f>
        <v>5549819.4441</v>
      </c>
      <c r="AG315" s="67">
        <f t="shared" si="82"/>
        <v>651155.3798</v>
      </c>
      <c r="AH315" s="67">
        <f t="shared" si="83"/>
        <v>5549689.5402894327</v>
      </c>
      <c r="AI315" s="62">
        <f>LOOKUP($D315,'Design Component Spatial Info'!$C$231:$C$575,'Design Component Spatial Info'!O$231:O$575)</f>
        <v>1365668</v>
      </c>
      <c r="AJ315" s="62">
        <f>LOOKUP($D315,'Design Component Spatial Info'!$C$231:$C$575,'Design Component Spatial Info'!P$231:P$575)</f>
        <v>576050</v>
      </c>
      <c r="AK315">
        <v>1365598.7779999999</v>
      </c>
      <c r="AL315">
        <v>575916.9</v>
      </c>
      <c r="AM315" s="28">
        <v>0.25032399999999999</v>
      </c>
      <c r="AN315" s="97" t="str">
        <f t="shared" si="84"/>
        <v>M</v>
      </c>
    </row>
    <row r="316" spans="1:40" x14ac:dyDescent="0.2">
      <c r="A316" s="60" t="s">
        <v>765</v>
      </c>
      <c r="B316" s="60" t="s">
        <v>619</v>
      </c>
      <c r="C316" s="60" t="s">
        <v>31</v>
      </c>
      <c r="D316" s="60" t="s">
        <v>728</v>
      </c>
      <c r="E316" s="98" t="str">
        <f t="shared" ref="E316" si="91">LEFT(D316,5)</f>
        <v>087-1</v>
      </c>
      <c r="F316" s="65">
        <v>41742</v>
      </c>
      <c r="G316" s="60" t="s">
        <v>382</v>
      </c>
      <c r="H316" s="58" t="s">
        <v>763</v>
      </c>
      <c r="I316" s="66">
        <v>0.29375000000000001</v>
      </c>
      <c r="J316" s="67">
        <v>2</v>
      </c>
      <c r="K316" s="60" t="s">
        <v>96</v>
      </c>
      <c r="L316" s="62">
        <v>1</v>
      </c>
      <c r="M316" s="62">
        <v>0</v>
      </c>
      <c r="N316" s="67">
        <v>1</v>
      </c>
      <c r="O316" s="60" t="s">
        <v>63</v>
      </c>
      <c r="P316" s="58" t="s">
        <v>383</v>
      </c>
      <c r="Q316" s="67">
        <v>208</v>
      </c>
      <c r="R316" s="62">
        <v>1</v>
      </c>
      <c r="S316" s="62" t="s">
        <v>135</v>
      </c>
      <c r="T316" s="58" t="s">
        <v>39</v>
      </c>
      <c r="U316" s="56" t="s">
        <v>87</v>
      </c>
      <c r="V316" s="62">
        <v>190</v>
      </c>
      <c r="W316" s="62">
        <v>250</v>
      </c>
      <c r="X316" s="62" t="s">
        <v>145</v>
      </c>
      <c r="Y316" s="56" t="s">
        <v>121</v>
      </c>
      <c r="AA316" s="56" t="s">
        <v>1274</v>
      </c>
      <c r="AD316" s="62">
        <f>LOOKUP($D316,'Design Component Spatial Info'!$C$231:$C$575,'Design Component Spatial Info'!E$231:E$575)</f>
        <v>10</v>
      </c>
      <c r="AE316" s="62">
        <f>LOOKUP($D316,'Design Component Spatial Info'!$C$231:$C$575,'Design Component Spatial Info'!M$231:M$575)</f>
        <v>651230.3798</v>
      </c>
      <c r="AF316" s="62">
        <f>LOOKUP($D316,'Design Component Spatial Info'!$C$231:$C$575,'Design Component Spatial Info'!N$231:N$575)</f>
        <v>5549819.4441</v>
      </c>
      <c r="AG316" s="67">
        <f t="shared" ref="AG316" si="92">IF(V316="",0,SIN(RADIANS(VALUE(V316)))*VALUE(W316)+AE316)</f>
        <v>651186.96775558323</v>
      </c>
      <c r="AH316" s="67">
        <f t="shared" ref="AH316" si="93">IF(V316="",0,COS(RADIANS(VALUE(V316)))*VALUE(W316)+AF316)</f>
        <v>5549573.2421617471</v>
      </c>
      <c r="AI316" s="62">
        <f>LOOKUP($D316,'Design Component Spatial Info'!$C$231:$C$575,'Design Component Spatial Info'!O$231:O$575)</f>
        <v>1365668</v>
      </c>
      <c r="AJ316" s="62">
        <f>LOOKUP($D316,'Design Component Spatial Info'!$C$231:$C$575,'Design Component Spatial Info'!P$231:P$575)</f>
        <v>576050</v>
      </c>
      <c r="AK316">
        <v>1365635.446</v>
      </c>
      <c r="AL316">
        <v>575802.07700000005</v>
      </c>
      <c r="AM316" s="28">
        <v>0.25032399999999999</v>
      </c>
      <c r="AN316" s="97" t="str">
        <f t="shared" si="84"/>
        <v>M</v>
      </c>
    </row>
    <row r="317" spans="1:40" x14ac:dyDescent="0.2">
      <c r="A317" s="60" t="s">
        <v>765</v>
      </c>
      <c r="B317" s="60" t="s">
        <v>619</v>
      </c>
      <c r="C317" s="60" t="s">
        <v>31</v>
      </c>
      <c r="D317" s="60" t="s">
        <v>729</v>
      </c>
      <c r="E317" s="98" t="str">
        <f t="shared" si="81"/>
        <v>087-1</v>
      </c>
      <c r="F317" s="65">
        <v>41742</v>
      </c>
      <c r="G317" s="60" t="s">
        <v>382</v>
      </c>
      <c r="H317" s="58" t="s">
        <v>763</v>
      </c>
      <c r="I317" s="66">
        <v>0.31736111111111115</v>
      </c>
      <c r="J317" s="67">
        <v>1</v>
      </c>
      <c r="K317" s="60" t="s">
        <v>96</v>
      </c>
      <c r="L317" s="62">
        <v>2</v>
      </c>
      <c r="M317" s="62">
        <v>0</v>
      </c>
      <c r="N317" s="67">
        <v>1</v>
      </c>
      <c r="O317" s="60" t="s">
        <v>63</v>
      </c>
      <c r="P317" s="58" t="s">
        <v>383</v>
      </c>
      <c r="Q317" s="67">
        <v>15</v>
      </c>
      <c r="R317" s="62">
        <v>1</v>
      </c>
      <c r="S317" s="62" t="s">
        <v>75</v>
      </c>
      <c r="T317" s="58" t="s">
        <v>146</v>
      </c>
      <c r="U317" s="56" t="s">
        <v>83</v>
      </c>
      <c r="V317" s="62">
        <v>18</v>
      </c>
      <c r="W317" s="62">
        <v>140</v>
      </c>
      <c r="X317" s="62" t="s">
        <v>145</v>
      </c>
      <c r="Y317" s="56" t="s">
        <v>121</v>
      </c>
      <c r="AA317" s="56" t="s">
        <v>1275</v>
      </c>
      <c r="AD317" s="62">
        <f>LOOKUP($D317,'Design Component Spatial Info'!$C$231:$C$575,'Design Component Spatial Info'!E$231:E$575)</f>
        <v>10</v>
      </c>
      <c r="AE317" s="62">
        <f>LOOKUP($D317,'Design Component Spatial Info'!$C$231:$C$575,'Design Component Spatial Info'!M$231:M$575)</f>
        <v>651994.4399</v>
      </c>
      <c r="AF317" s="62">
        <f>LOOKUP($D317,'Design Component Spatial Info'!$C$231:$C$575,'Design Component Spatial Info'!N$231:N$575)</f>
        <v>5548985.2511999998</v>
      </c>
      <c r="AG317" s="67">
        <f t="shared" si="82"/>
        <v>652037.70227921254</v>
      </c>
      <c r="AH317" s="67">
        <f t="shared" si="83"/>
        <v>5549118.3991122814</v>
      </c>
      <c r="AI317" s="62">
        <f>LOOKUP($D317,'Design Component Spatial Info'!$C$231:$C$575,'Design Component Spatial Info'!O$231:O$575)</f>
        <v>1366468</v>
      </c>
      <c r="AJ317" s="62">
        <f>LOOKUP($D317,'Design Component Spatial Info'!$C$231:$C$575,'Design Component Spatial Info'!P$231:P$575)</f>
        <v>575250</v>
      </c>
      <c r="AK317">
        <v>1366505.37</v>
      </c>
      <c r="AL317">
        <v>575384.94700000004</v>
      </c>
      <c r="AM317" s="28">
        <v>0.17691099999999998</v>
      </c>
      <c r="AN317" s="97" t="str">
        <f t="shared" si="84"/>
        <v>M</v>
      </c>
    </row>
    <row r="318" spans="1:40" x14ac:dyDescent="0.2">
      <c r="A318" s="60" t="s">
        <v>765</v>
      </c>
      <c r="B318" s="60" t="s">
        <v>619</v>
      </c>
      <c r="C318" s="60" t="s">
        <v>31</v>
      </c>
      <c r="D318" s="60" t="s">
        <v>730</v>
      </c>
      <c r="E318" s="98" t="str">
        <f t="shared" si="81"/>
        <v>087-1</v>
      </c>
      <c r="F318" s="65">
        <v>41742</v>
      </c>
      <c r="G318" s="60" t="s">
        <v>382</v>
      </c>
      <c r="H318" s="58" t="s">
        <v>763</v>
      </c>
      <c r="I318" s="66">
        <v>0.27986111111111112</v>
      </c>
      <c r="J318" s="67">
        <v>1</v>
      </c>
      <c r="K318" s="60" t="s">
        <v>96</v>
      </c>
      <c r="L318" s="62">
        <v>1</v>
      </c>
      <c r="M318" s="62">
        <v>1</v>
      </c>
      <c r="N318" s="67">
        <v>1</v>
      </c>
      <c r="O318" s="60" t="s">
        <v>63</v>
      </c>
      <c r="P318" s="58" t="s">
        <v>383</v>
      </c>
      <c r="Q318" s="67">
        <v>0</v>
      </c>
      <c r="R318" s="62">
        <v>1</v>
      </c>
      <c r="S318" s="62" t="s">
        <v>135</v>
      </c>
      <c r="T318" s="58" t="s">
        <v>39</v>
      </c>
      <c r="U318" s="56" t="s">
        <v>87</v>
      </c>
      <c r="V318" s="62">
        <v>97</v>
      </c>
      <c r="W318" s="62">
        <v>200</v>
      </c>
      <c r="X318" s="62" t="s">
        <v>145</v>
      </c>
      <c r="Y318" s="56" t="s">
        <v>121</v>
      </c>
      <c r="AA318" s="56" t="s">
        <v>1276</v>
      </c>
      <c r="AD318" s="62">
        <f>LOOKUP($D318,'Design Component Spatial Info'!$C$231:$C$575,'Design Component Spatial Info'!E$231:E$575)</f>
        <v>10</v>
      </c>
      <c r="AE318" s="62">
        <f>LOOKUP($D318,'Design Component Spatial Info'!$C$231:$C$575,'Design Component Spatial Info'!M$231:M$575)</f>
        <v>652029.58869999996</v>
      </c>
      <c r="AF318" s="62">
        <f>LOOKUP($D318,'Design Component Spatial Info'!$C$231:$C$575,'Design Component Spatial Info'!N$231:N$575)</f>
        <v>5549784.3143999996</v>
      </c>
      <c r="AG318" s="67">
        <f t="shared" si="82"/>
        <v>652228.09793032822</v>
      </c>
      <c r="AH318" s="67">
        <f t="shared" si="83"/>
        <v>5549759.9405313181</v>
      </c>
      <c r="AI318" s="62">
        <f>LOOKUP($D318,'Design Component Spatial Info'!$C$231:$C$575,'Design Component Spatial Info'!O$231:O$575)</f>
        <v>1366468</v>
      </c>
      <c r="AJ318" s="62">
        <f>LOOKUP($D318,'Design Component Spatial Info'!$C$231:$C$575,'Design Component Spatial Info'!P$231:P$575)</f>
        <v>576050</v>
      </c>
      <c r="AK318">
        <v>1366667.3929999999</v>
      </c>
      <c r="AL318">
        <v>576034.36600000004</v>
      </c>
      <c r="AM318" s="28">
        <v>0.19517600000000002</v>
      </c>
      <c r="AN318" s="97" t="str">
        <f t="shared" si="84"/>
        <v>M</v>
      </c>
    </row>
    <row r="319" spans="1:40" x14ac:dyDescent="0.2">
      <c r="A319" s="60" t="s">
        <v>765</v>
      </c>
      <c r="B319" s="60" t="s">
        <v>619</v>
      </c>
      <c r="C319" s="60" t="s">
        <v>31</v>
      </c>
      <c r="D319" s="60" t="s">
        <v>739</v>
      </c>
      <c r="E319" s="98" t="str">
        <f t="shared" si="81"/>
        <v>088-1</v>
      </c>
      <c r="F319" s="65">
        <v>41742</v>
      </c>
      <c r="G319" s="60" t="s">
        <v>382</v>
      </c>
      <c r="H319" s="58" t="s">
        <v>763</v>
      </c>
      <c r="I319" s="66">
        <v>0.53680555555555554</v>
      </c>
      <c r="J319" s="67">
        <v>1</v>
      </c>
      <c r="K319" s="60" t="s">
        <v>96</v>
      </c>
      <c r="L319" s="62">
        <v>10</v>
      </c>
      <c r="M319" s="62">
        <v>2</v>
      </c>
      <c r="N319" s="67">
        <v>1</v>
      </c>
      <c r="O319" s="60" t="s">
        <v>63</v>
      </c>
      <c r="P319" s="58" t="s">
        <v>383</v>
      </c>
      <c r="Q319" s="67">
        <v>20</v>
      </c>
      <c r="R319" s="62">
        <v>1</v>
      </c>
      <c r="S319" s="62" t="s">
        <v>135</v>
      </c>
      <c r="T319" s="58" t="s">
        <v>144</v>
      </c>
      <c r="U319" s="56" t="s">
        <v>87</v>
      </c>
      <c r="V319" s="62">
        <v>240</v>
      </c>
      <c r="W319" s="62">
        <v>60</v>
      </c>
      <c r="X319" s="62" t="s">
        <v>145</v>
      </c>
      <c r="Y319" s="56" t="s">
        <v>121</v>
      </c>
      <c r="AA319" s="56" t="s">
        <v>1277</v>
      </c>
      <c r="AD319" s="62">
        <f>LOOKUP($D319,'Design Component Spatial Info'!$C$231:$C$575,'Design Component Spatial Info'!E$231:E$575)</f>
        <v>10</v>
      </c>
      <c r="AE319" s="62">
        <f>LOOKUP($D319,'Design Component Spatial Info'!$C$231:$C$575,'Design Component Spatial Info'!M$231:M$575)</f>
        <v>653004.5588</v>
      </c>
      <c r="AF319" s="62">
        <f>LOOKUP($D319,'Design Component Spatial Info'!$C$231:$C$575,'Design Component Spatial Info'!N$231:N$575)</f>
        <v>5553744.4107999997</v>
      </c>
      <c r="AG319" s="67">
        <f t="shared" si="82"/>
        <v>652952.59727577295</v>
      </c>
      <c r="AH319" s="67">
        <f t="shared" si="83"/>
        <v>5553714.4107999997</v>
      </c>
      <c r="AI319" s="62">
        <f>LOOKUP($D319,'Design Component Spatial Info'!$C$231:$C$575,'Design Component Spatial Info'!O$231:O$575)</f>
        <v>1367268</v>
      </c>
      <c r="AJ319" s="62">
        <f>LOOKUP($D319,'Design Component Spatial Info'!$C$231:$C$575,'Design Component Spatial Info'!P$231:P$575)</f>
        <v>580050</v>
      </c>
      <c r="AK319">
        <v>1367217.4080000001</v>
      </c>
      <c r="AL319">
        <v>580017.74</v>
      </c>
      <c r="AM319" s="28">
        <v>3.2510999999999998E-2</v>
      </c>
      <c r="AN319" s="97" t="str">
        <f t="shared" si="84"/>
        <v>L</v>
      </c>
    </row>
    <row r="320" spans="1:40" x14ac:dyDescent="0.2">
      <c r="A320" s="60" t="s">
        <v>765</v>
      </c>
      <c r="B320" s="60" t="s">
        <v>619</v>
      </c>
      <c r="C320" s="60" t="s">
        <v>31</v>
      </c>
      <c r="D320" s="60" t="s">
        <v>739</v>
      </c>
      <c r="E320" s="98" t="str">
        <f t="shared" ref="E320:E321" si="94">LEFT(D320,5)</f>
        <v>088-1</v>
      </c>
      <c r="F320" s="65">
        <v>41742</v>
      </c>
      <c r="G320" s="60" t="s">
        <v>382</v>
      </c>
      <c r="H320" s="58" t="s">
        <v>763</v>
      </c>
      <c r="I320" s="66">
        <v>0.53680555555555554</v>
      </c>
      <c r="J320" s="67">
        <v>2</v>
      </c>
      <c r="K320" s="60" t="s">
        <v>96</v>
      </c>
      <c r="L320" s="62">
        <v>10</v>
      </c>
      <c r="M320" s="62">
        <v>2</v>
      </c>
      <c r="N320" s="67">
        <v>1</v>
      </c>
      <c r="O320" s="60" t="s">
        <v>63</v>
      </c>
      <c r="P320" s="58" t="s">
        <v>383</v>
      </c>
      <c r="Q320" s="67">
        <v>80</v>
      </c>
      <c r="R320" s="62">
        <v>1</v>
      </c>
      <c r="S320" s="62" t="s">
        <v>135</v>
      </c>
      <c r="T320" s="58" t="s">
        <v>39</v>
      </c>
      <c r="U320" s="56" t="s">
        <v>87</v>
      </c>
      <c r="V320" s="62">
        <v>185</v>
      </c>
      <c r="W320" s="62">
        <v>300</v>
      </c>
      <c r="X320" s="62" t="s">
        <v>145</v>
      </c>
      <c r="Y320" s="56" t="s">
        <v>121</v>
      </c>
      <c r="AA320" s="56" t="s">
        <v>1278</v>
      </c>
      <c r="AD320" s="62">
        <f>LOOKUP($D320,'Design Component Spatial Info'!$C$231:$C$575,'Design Component Spatial Info'!E$231:E$575)</f>
        <v>10</v>
      </c>
      <c r="AE320" s="62">
        <f>LOOKUP($D320,'Design Component Spatial Info'!$C$231:$C$575,'Design Component Spatial Info'!M$231:M$575)</f>
        <v>653004.5588</v>
      </c>
      <c r="AF320" s="62">
        <f>LOOKUP($D320,'Design Component Spatial Info'!$C$231:$C$575,'Design Component Spatial Info'!N$231:N$575)</f>
        <v>5553744.4107999997</v>
      </c>
      <c r="AG320" s="67">
        <f t="shared" ref="AG320:AG321" si="95">IF(V320="",0,SIN(RADIANS(VALUE(V320)))*VALUE(W320)+AE320)</f>
        <v>652978.41207717569</v>
      </c>
      <c r="AH320" s="67">
        <f t="shared" ref="AH320:AH321" si="96">IF(V320="",0,COS(RADIANS(VALUE(V320)))*VALUE(W320)+AF320)</f>
        <v>5553445.5523905726</v>
      </c>
      <c r="AI320" s="62">
        <f>LOOKUP($D320,'Design Component Spatial Info'!$C$231:$C$575,'Design Component Spatial Info'!O$231:O$575)</f>
        <v>1367268</v>
      </c>
      <c r="AJ320" s="62">
        <f>LOOKUP($D320,'Design Component Spatial Info'!$C$231:$C$575,'Design Component Spatial Info'!P$231:P$575)</f>
        <v>580050</v>
      </c>
      <c r="AK320">
        <v>1367255.013</v>
      </c>
      <c r="AL320">
        <v>579750.20900000003</v>
      </c>
      <c r="AM320" s="28">
        <v>3.2510999999999998E-2</v>
      </c>
      <c r="AN320" s="97" t="str">
        <f t="shared" si="84"/>
        <v>L</v>
      </c>
    </row>
    <row r="321" spans="1:40" x14ac:dyDescent="0.2">
      <c r="A321" s="60" t="s">
        <v>765</v>
      </c>
      <c r="B321" s="60" t="s">
        <v>619</v>
      </c>
      <c r="C321" s="60" t="s">
        <v>31</v>
      </c>
      <c r="D321" s="60" t="s">
        <v>739</v>
      </c>
      <c r="E321" s="98" t="str">
        <f t="shared" si="94"/>
        <v>088-1</v>
      </c>
      <c r="F321" s="65">
        <v>41742</v>
      </c>
      <c r="G321" s="60" t="s">
        <v>382</v>
      </c>
      <c r="H321" s="58" t="s">
        <v>763</v>
      </c>
      <c r="I321" s="66">
        <v>0.53680555555555554</v>
      </c>
      <c r="J321" s="67">
        <v>3</v>
      </c>
      <c r="K321" s="60" t="s">
        <v>96</v>
      </c>
      <c r="L321" s="62">
        <v>10</v>
      </c>
      <c r="M321" s="62">
        <v>2</v>
      </c>
      <c r="N321" s="67">
        <v>1</v>
      </c>
      <c r="O321" s="60" t="s">
        <v>63</v>
      </c>
      <c r="P321" s="58" t="s">
        <v>383</v>
      </c>
      <c r="Q321" s="67">
        <v>84</v>
      </c>
      <c r="R321" s="62">
        <v>1</v>
      </c>
      <c r="S321" s="62" t="s">
        <v>135</v>
      </c>
      <c r="T321" s="58" t="s">
        <v>39</v>
      </c>
      <c r="U321" s="56" t="s">
        <v>87</v>
      </c>
      <c r="V321" s="62">
        <v>112</v>
      </c>
      <c r="W321" s="62">
        <v>175</v>
      </c>
      <c r="X321" s="62" t="s">
        <v>145</v>
      </c>
      <c r="Y321" s="56" t="s">
        <v>121</v>
      </c>
      <c r="AA321" s="56" t="s">
        <v>1279</v>
      </c>
      <c r="AD321" s="62">
        <f>LOOKUP($D321,'Design Component Spatial Info'!$C$231:$C$575,'Design Component Spatial Info'!E$231:E$575)</f>
        <v>10</v>
      </c>
      <c r="AE321" s="62">
        <f>LOOKUP($D321,'Design Component Spatial Info'!$C$231:$C$575,'Design Component Spatial Info'!M$231:M$575)</f>
        <v>653004.5588</v>
      </c>
      <c r="AF321" s="62">
        <f>LOOKUP($D321,'Design Component Spatial Info'!$C$231:$C$575,'Design Component Spatial Info'!N$231:N$575)</f>
        <v>5553744.4107999997</v>
      </c>
      <c r="AG321" s="67">
        <f t="shared" si="95"/>
        <v>653166.81597454916</v>
      </c>
      <c r="AH321" s="67">
        <f t="shared" si="96"/>
        <v>5553678.8546461519</v>
      </c>
      <c r="AI321" s="62">
        <f>LOOKUP($D321,'Design Component Spatial Info'!$C$231:$C$575,'Design Component Spatial Info'!O$231:O$575)</f>
        <v>1367268</v>
      </c>
      <c r="AJ321" s="62">
        <f>LOOKUP($D321,'Design Component Spatial Info'!$C$231:$C$575,'Design Component Spatial Info'!P$231:P$575)</f>
        <v>580050</v>
      </c>
      <c r="AK321">
        <v>1367432.9779999999</v>
      </c>
      <c r="AL321">
        <v>579991.61800000002</v>
      </c>
      <c r="AM321" s="28">
        <v>3.2510999999999998E-2</v>
      </c>
      <c r="AN321" s="97" t="str">
        <f t="shared" si="84"/>
        <v>L</v>
      </c>
    </row>
    <row r="322" spans="1:40" x14ac:dyDescent="0.2">
      <c r="A322" s="60" t="s">
        <v>765</v>
      </c>
      <c r="B322" s="60" t="s">
        <v>619</v>
      </c>
      <c r="C322" s="60" t="s">
        <v>31</v>
      </c>
      <c r="D322" s="60" t="s">
        <v>740</v>
      </c>
      <c r="E322" s="98" t="str">
        <f t="shared" si="81"/>
        <v>088-1</v>
      </c>
      <c r="F322" s="65">
        <v>41742</v>
      </c>
      <c r="G322" s="60" t="s">
        <v>382</v>
      </c>
      <c r="H322" s="58" t="s">
        <v>763</v>
      </c>
      <c r="I322" s="66">
        <v>0.57916666666666672</v>
      </c>
      <c r="J322" s="67">
        <v>1</v>
      </c>
      <c r="K322" s="60" t="s">
        <v>96</v>
      </c>
      <c r="L322" s="62">
        <v>12</v>
      </c>
      <c r="M322" s="62">
        <v>1</v>
      </c>
      <c r="N322" s="67">
        <v>1</v>
      </c>
      <c r="O322" s="60" t="s">
        <v>63</v>
      </c>
      <c r="P322" s="58" t="s">
        <v>141</v>
      </c>
      <c r="R322" s="62">
        <v>0</v>
      </c>
      <c r="V322" s="62"/>
      <c r="W322" s="62"/>
      <c r="AD322" s="62">
        <f>LOOKUP($D322,'Design Component Spatial Info'!$C$231:$C$575,'Design Component Spatial Info'!E$231:E$575)</f>
        <v>10</v>
      </c>
      <c r="AE322" s="62">
        <f>LOOKUP($D322,'Design Component Spatial Info'!$C$231:$C$575,'Design Component Spatial Info'!M$231:M$575)</f>
        <v>653039.70689999999</v>
      </c>
      <c r="AF322" s="62">
        <f>LOOKUP($D322,'Design Component Spatial Info'!$C$231:$C$575,'Design Component Spatial Info'!N$231:N$575)</f>
        <v>5554543.4382999996</v>
      </c>
      <c r="AG322" s="67">
        <f t="shared" si="82"/>
        <v>0</v>
      </c>
      <c r="AH322" s="67">
        <f t="shared" si="83"/>
        <v>0</v>
      </c>
      <c r="AI322" s="62">
        <f>LOOKUP($D322,'Design Component Spatial Info'!$C$231:$C$575,'Design Component Spatial Info'!O$231:O$575)</f>
        <v>1367268</v>
      </c>
      <c r="AJ322" s="62">
        <f>LOOKUP($D322,'Design Component Spatial Info'!$C$231:$C$575,'Design Component Spatial Info'!P$231:P$575)</f>
        <v>580850</v>
      </c>
      <c r="AM322" s="28">
        <v>3.2666000000000001E-2</v>
      </c>
      <c r="AN322" s="97" t="str">
        <f t="shared" si="84"/>
        <v>L</v>
      </c>
    </row>
    <row r="323" spans="1:40" x14ac:dyDescent="0.2">
      <c r="A323" s="60" t="s">
        <v>765</v>
      </c>
      <c r="B323" s="60" t="s">
        <v>619</v>
      </c>
      <c r="C323" s="60" t="s">
        <v>31</v>
      </c>
      <c r="D323" s="60" t="s">
        <v>741</v>
      </c>
      <c r="E323" s="98" t="str">
        <f t="shared" si="81"/>
        <v>088-1</v>
      </c>
      <c r="F323" s="65">
        <v>41742</v>
      </c>
      <c r="G323" s="60" t="s">
        <v>382</v>
      </c>
      <c r="H323" s="58" t="s">
        <v>763</v>
      </c>
      <c r="I323" s="66">
        <v>0.5541666666666667</v>
      </c>
      <c r="J323" s="67">
        <v>1</v>
      </c>
      <c r="K323" s="60" t="s">
        <v>96</v>
      </c>
      <c r="L323" s="62">
        <v>10</v>
      </c>
      <c r="M323" s="62">
        <v>1</v>
      </c>
      <c r="N323" s="67">
        <v>1</v>
      </c>
      <c r="O323" s="60" t="s">
        <v>63</v>
      </c>
      <c r="P323" s="58" t="s">
        <v>383</v>
      </c>
      <c r="Q323" s="67">
        <v>12</v>
      </c>
      <c r="R323" s="62">
        <v>1</v>
      </c>
      <c r="S323" s="62" t="s">
        <v>135</v>
      </c>
      <c r="T323" s="58" t="s">
        <v>144</v>
      </c>
      <c r="U323" s="56" t="s">
        <v>87</v>
      </c>
      <c r="V323" s="62">
        <v>302</v>
      </c>
      <c r="W323" s="62">
        <v>60</v>
      </c>
      <c r="X323" s="62" t="s">
        <v>145</v>
      </c>
      <c r="Y323" s="56" t="s">
        <v>121</v>
      </c>
      <c r="AA323" s="56" t="s">
        <v>1280</v>
      </c>
      <c r="AD323" s="62">
        <f>LOOKUP($D323,'Design Component Spatial Info'!$C$231:$C$575,'Design Component Spatial Info'!E$231:E$575)</f>
        <v>10</v>
      </c>
      <c r="AE323" s="62">
        <f>LOOKUP($D323,'Design Component Spatial Info'!$C$231:$C$575,'Design Component Spatial Info'!M$231:M$575)</f>
        <v>653803.80469999998</v>
      </c>
      <c r="AF323" s="62">
        <f>LOOKUP($D323,'Design Component Spatial Info'!$C$231:$C$575,'Design Component Spatial Info'!N$231:N$575)</f>
        <v>5553709.2803999996</v>
      </c>
      <c r="AG323" s="67">
        <f t="shared" si="82"/>
        <v>653752.92181423062</v>
      </c>
      <c r="AH323" s="67">
        <f t="shared" si="83"/>
        <v>5553741.0755558535</v>
      </c>
      <c r="AI323" s="62">
        <f>LOOKUP($D323,'Design Component Spatial Info'!$C$231:$C$575,'Design Component Spatial Info'!O$231:O$575)</f>
        <v>1368068</v>
      </c>
      <c r="AJ323" s="62">
        <f>LOOKUP($D323,'Design Component Spatial Info'!$C$231:$C$575,'Design Component Spatial Info'!P$231:P$575)</f>
        <v>580050</v>
      </c>
      <c r="AK323">
        <v>1368015.77</v>
      </c>
      <c r="AL323">
        <v>580079.53799999994</v>
      </c>
      <c r="AM323" s="28">
        <v>0.34593800000000002</v>
      </c>
      <c r="AN323" s="97" t="str">
        <f t="shared" si="84"/>
        <v>M</v>
      </c>
    </row>
    <row r="324" spans="1:40" x14ac:dyDescent="0.2">
      <c r="A324" s="60" t="s">
        <v>765</v>
      </c>
      <c r="B324" s="60" t="s">
        <v>619</v>
      </c>
      <c r="C324" s="60" t="s">
        <v>31</v>
      </c>
      <c r="D324" s="60" t="s">
        <v>742</v>
      </c>
      <c r="E324" s="98" t="str">
        <f t="shared" si="81"/>
        <v>088-1</v>
      </c>
      <c r="F324" s="65">
        <v>41742</v>
      </c>
      <c r="G324" s="60" t="s">
        <v>382</v>
      </c>
      <c r="H324" s="58" t="s">
        <v>763</v>
      </c>
      <c r="I324" s="66">
        <v>0.58888888888888891</v>
      </c>
      <c r="J324" s="67">
        <v>1</v>
      </c>
      <c r="K324" s="60" t="s">
        <v>95</v>
      </c>
      <c r="L324" s="62">
        <v>14</v>
      </c>
      <c r="M324" s="62">
        <v>1</v>
      </c>
      <c r="N324" s="67">
        <v>1</v>
      </c>
      <c r="O324" s="60" t="s">
        <v>63</v>
      </c>
      <c r="P324" s="58" t="s">
        <v>141</v>
      </c>
      <c r="R324" s="62">
        <v>0</v>
      </c>
      <c r="V324" s="62"/>
      <c r="W324" s="62"/>
      <c r="AD324" s="62">
        <f>LOOKUP($D324,'Design Component Spatial Info'!$C$231:$C$575,'Design Component Spatial Info'!E$231:E$575)</f>
        <v>10</v>
      </c>
      <c r="AE324" s="62">
        <f>LOOKUP($D324,'Design Component Spatial Info'!$C$231:$C$575,'Design Component Spatial Info'!M$231:M$575)</f>
        <v>653838.95959999994</v>
      </c>
      <c r="AF324" s="62">
        <f>LOOKUP($D324,'Design Component Spatial Info'!$C$231:$C$575,'Design Component Spatial Info'!N$231:N$575)</f>
        <v>5554508.3104999997</v>
      </c>
      <c r="AG324" s="67">
        <f t="shared" si="82"/>
        <v>0</v>
      </c>
      <c r="AH324" s="67">
        <f t="shared" si="83"/>
        <v>0</v>
      </c>
      <c r="AI324" s="62">
        <f>LOOKUP($D324,'Design Component Spatial Info'!$C$231:$C$575,'Design Component Spatial Info'!O$231:O$575)</f>
        <v>1368068</v>
      </c>
      <c r="AJ324" s="62">
        <f>LOOKUP($D324,'Design Component Spatial Info'!$C$231:$C$575,'Design Component Spatial Info'!P$231:P$575)</f>
        <v>580850</v>
      </c>
      <c r="AM324" s="28">
        <v>4.6615000000000004E-2</v>
      </c>
      <c r="AN324" s="97" t="str">
        <f t="shared" si="84"/>
        <v>L</v>
      </c>
    </row>
    <row r="325" spans="1:40" x14ac:dyDescent="0.2">
      <c r="A325" s="60" t="s">
        <v>765</v>
      </c>
      <c r="B325" s="60" t="s">
        <v>619</v>
      </c>
      <c r="C325" s="60" t="s">
        <v>31</v>
      </c>
      <c r="D325" s="60" t="s">
        <v>743</v>
      </c>
      <c r="E325" s="98" t="str">
        <f t="shared" ref="E325:E347" si="97">LEFT(D325,5)</f>
        <v>091-1</v>
      </c>
      <c r="F325" s="65">
        <v>41742</v>
      </c>
      <c r="G325" s="60" t="s">
        <v>382</v>
      </c>
      <c r="H325" s="58" t="s">
        <v>763</v>
      </c>
      <c r="I325" s="66">
        <v>0.65069444444444446</v>
      </c>
      <c r="J325" s="67">
        <v>1</v>
      </c>
      <c r="K325" s="60" t="s">
        <v>96</v>
      </c>
      <c r="L325" s="62">
        <v>14</v>
      </c>
      <c r="M325" s="62">
        <v>1</v>
      </c>
      <c r="N325" s="67">
        <v>1</v>
      </c>
      <c r="O325" s="60" t="s">
        <v>63</v>
      </c>
      <c r="P325" s="58" t="s">
        <v>141</v>
      </c>
      <c r="R325" s="62">
        <v>0</v>
      </c>
      <c r="V325" s="62"/>
      <c r="W325" s="62"/>
      <c r="AD325" s="62">
        <f>LOOKUP($D325,'Design Component Spatial Info'!$C$231:$C$575,'Design Component Spatial Info'!E$231:E$575)</f>
        <v>10</v>
      </c>
      <c r="AE325" s="62">
        <f>LOOKUP($D325,'Design Component Spatial Info'!$C$231:$C$575,'Design Component Spatial Info'!M$231:M$575)</f>
        <v>640462.0993</v>
      </c>
      <c r="AF325" s="62">
        <f>LOOKUP($D325,'Design Component Spatial Info'!$C$231:$C$575,'Design Component Spatial Info'!N$231:N$575)</f>
        <v>5559898.3601000002</v>
      </c>
      <c r="AG325" s="67">
        <f t="shared" ref="AG325:AG346" si="98">IF(V325="",0,SIN(RADIANS(VALUE(V325)))*VALUE(W325)+AE325)</f>
        <v>0</v>
      </c>
      <c r="AH325" s="67">
        <f t="shared" ref="AH325:AH346" si="99">IF(V325="",0,COS(RADIANS(VALUE(V325)))*VALUE(W325)+AF325)</f>
        <v>0</v>
      </c>
      <c r="AI325" s="62">
        <f>LOOKUP($D325,'Design Component Spatial Info'!$C$231:$C$575,'Design Component Spatial Info'!O$231:O$575)</f>
        <v>1354468</v>
      </c>
      <c r="AJ325" s="62">
        <f>LOOKUP($D325,'Design Component Spatial Info'!$C$231:$C$575,'Design Component Spatial Info'!P$231:P$575)</f>
        <v>585650</v>
      </c>
      <c r="AM325" s="28">
        <v>0.25428000000000001</v>
      </c>
      <c r="AN325" s="97" t="str">
        <f t="shared" si="84"/>
        <v>M</v>
      </c>
    </row>
    <row r="326" spans="1:40" x14ac:dyDescent="0.2">
      <c r="A326" s="60" t="s">
        <v>765</v>
      </c>
      <c r="B326" s="60" t="s">
        <v>619</v>
      </c>
      <c r="C326" s="60" t="s">
        <v>31</v>
      </c>
      <c r="D326" s="60" t="s">
        <v>744</v>
      </c>
      <c r="E326" s="98" t="str">
        <f t="shared" si="97"/>
        <v>091-1</v>
      </c>
      <c r="F326" s="65">
        <v>41742</v>
      </c>
      <c r="G326" s="60" t="s">
        <v>382</v>
      </c>
      <c r="H326" s="58" t="s">
        <v>763</v>
      </c>
      <c r="I326" s="66">
        <v>0.61875000000000002</v>
      </c>
      <c r="J326" s="67">
        <v>1</v>
      </c>
      <c r="K326" s="60" t="s">
        <v>96</v>
      </c>
      <c r="L326" s="62">
        <v>14</v>
      </c>
      <c r="M326" s="62">
        <v>2</v>
      </c>
      <c r="N326" s="67">
        <v>1</v>
      </c>
      <c r="O326" s="60" t="s">
        <v>63</v>
      </c>
      <c r="P326" s="58" t="s">
        <v>383</v>
      </c>
      <c r="Q326" s="67">
        <v>80</v>
      </c>
      <c r="R326" s="62">
        <v>2</v>
      </c>
      <c r="S326" s="62" t="s">
        <v>384</v>
      </c>
      <c r="T326" s="58" t="s">
        <v>146</v>
      </c>
      <c r="U326" s="56" t="s">
        <v>83</v>
      </c>
      <c r="V326" s="62">
        <v>288</v>
      </c>
      <c r="W326" s="62">
        <v>155</v>
      </c>
      <c r="X326" s="62" t="s">
        <v>145</v>
      </c>
      <c r="Y326" s="56" t="s">
        <v>121</v>
      </c>
      <c r="AA326" s="56" t="s">
        <v>1281</v>
      </c>
      <c r="AD326" s="62">
        <f>LOOKUP($D326,'Design Component Spatial Info'!$C$231:$C$575,'Design Component Spatial Info'!E$231:E$575)</f>
        <v>10</v>
      </c>
      <c r="AE326" s="62">
        <f>LOOKUP($D326,'Design Component Spatial Info'!$C$231:$C$575,'Design Component Spatial Info'!M$231:M$575)</f>
        <v>641226.32660000003</v>
      </c>
      <c r="AF326" s="62">
        <f>LOOKUP($D326,'Design Component Spatial Info'!$C$231:$C$575,'Design Component Spatial Info'!N$231:N$575)</f>
        <v>5559064.4020999996</v>
      </c>
      <c r="AG326" s="67">
        <f t="shared" si="98"/>
        <v>641078.91283997428</v>
      </c>
      <c r="AH326" s="67">
        <f t="shared" si="99"/>
        <v>5559112.2997341277</v>
      </c>
      <c r="AI326" s="62">
        <f>LOOKUP($D326,'Design Component Spatial Info'!$C$231:$C$575,'Design Component Spatial Info'!O$231:O$575)</f>
        <v>1355268</v>
      </c>
      <c r="AJ326" s="62">
        <f>LOOKUP($D326,'Design Component Spatial Info'!$C$231:$C$575,'Design Component Spatial Info'!P$231:P$575)</f>
        <v>584850</v>
      </c>
      <c r="AK326">
        <v>1355118.6340000001</v>
      </c>
      <c r="AL326">
        <v>584891.41599999997</v>
      </c>
      <c r="AM326" s="28">
        <v>0.13983100000000001</v>
      </c>
      <c r="AN326" s="97" t="str">
        <f t="shared" si="84"/>
        <v>L</v>
      </c>
    </row>
    <row r="327" spans="1:40" x14ac:dyDescent="0.2">
      <c r="A327" s="60" t="s">
        <v>765</v>
      </c>
      <c r="B327" s="60" t="s">
        <v>619</v>
      </c>
      <c r="C327" s="60" t="s">
        <v>31</v>
      </c>
      <c r="D327" s="60" t="s">
        <v>745</v>
      </c>
      <c r="E327" s="98" t="str">
        <f t="shared" si="97"/>
        <v>091-1</v>
      </c>
      <c r="F327" s="65">
        <v>41742</v>
      </c>
      <c r="G327" s="60" t="s">
        <v>382</v>
      </c>
      <c r="H327" s="58" t="s">
        <v>763</v>
      </c>
      <c r="I327" s="66">
        <v>0.6333333333333333</v>
      </c>
      <c r="J327" s="67">
        <v>1</v>
      </c>
      <c r="K327" s="60" t="s">
        <v>96</v>
      </c>
      <c r="L327" s="62">
        <v>14</v>
      </c>
      <c r="M327" s="62">
        <v>2</v>
      </c>
      <c r="N327" s="67">
        <v>1</v>
      </c>
      <c r="O327" s="60" t="s">
        <v>63</v>
      </c>
      <c r="P327" s="58" t="s">
        <v>141</v>
      </c>
      <c r="R327" s="62">
        <v>0</v>
      </c>
      <c r="V327" s="62"/>
      <c r="W327" s="62"/>
      <c r="AD327" s="62">
        <f>LOOKUP($D327,'Design Component Spatial Info'!$C$231:$C$575,'Design Component Spatial Info'!E$231:E$575)</f>
        <v>10</v>
      </c>
      <c r="AE327" s="62">
        <f>LOOKUP($D327,'Design Component Spatial Info'!$C$231:$C$575,'Design Component Spatial Info'!M$231:M$575)</f>
        <v>641261.36730000004</v>
      </c>
      <c r="AF327" s="62">
        <f>LOOKUP($D327,'Design Component Spatial Info'!$C$231:$C$575,'Design Component Spatial Info'!N$231:N$575)</f>
        <v>5559863.3542999998</v>
      </c>
      <c r="AG327" s="67">
        <f t="shared" si="98"/>
        <v>0</v>
      </c>
      <c r="AH327" s="67">
        <f t="shared" si="99"/>
        <v>0</v>
      </c>
      <c r="AI327" s="62">
        <f>LOOKUP($D327,'Design Component Spatial Info'!$C$231:$C$575,'Design Component Spatial Info'!O$231:O$575)</f>
        <v>1355268</v>
      </c>
      <c r="AJ327" s="62">
        <f>LOOKUP($D327,'Design Component Spatial Info'!$C$231:$C$575,'Design Component Spatial Info'!P$231:P$575)</f>
        <v>585650</v>
      </c>
      <c r="AM327" s="28">
        <v>7.2172E-2</v>
      </c>
      <c r="AN327" s="97" t="str">
        <f t="shared" si="84"/>
        <v>L</v>
      </c>
    </row>
    <row r="328" spans="1:40" x14ac:dyDescent="0.2">
      <c r="A328" s="60" t="s">
        <v>765</v>
      </c>
      <c r="B328" s="60" t="s">
        <v>619</v>
      </c>
      <c r="C328" s="60" t="s">
        <v>31</v>
      </c>
      <c r="D328" s="60" t="s">
        <v>746</v>
      </c>
      <c r="E328" s="98" t="str">
        <f t="shared" si="97"/>
        <v>092-1</v>
      </c>
      <c r="F328" s="65">
        <v>41743</v>
      </c>
      <c r="G328" s="60" t="s">
        <v>382</v>
      </c>
      <c r="H328" s="58" t="s">
        <v>763</v>
      </c>
      <c r="I328" s="66">
        <v>0.35625000000000001</v>
      </c>
      <c r="J328" s="67">
        <v>1</v>
      </c>
      <c r="K328" s="60" t="s">
        <v>96</v>
      </c>
      <c r="L328" s="62">
        <v>4</v>
      </c>
      <c r="M328" s="62">
        <v>1</v>
      </c>
      <c r="N328" s="67">
        <v>1</v>
      </c>
      <c r="O328" s="60" t="s">
        <v>63</v>
      </c>
      <c r="P328" s="58" t="s">
        <v>383</v>
      </c>
      <c r="Q328" s="67">
        <v>40</v>
      </c>
      <c r="R328" s="62">
        <v>1</v>
      </c>
      <c r="S328" s="62" t="s">
        <v>75</v>
      </c>
      <c r="T328" s="58" t="s">
        <v>42</v>
      </c>
      <c r="U328" s="56" t="s">
        <v>83</v>
      </c>
      <c r="V328" s="62">
        <v>160</v>
      </c>
      <c r="W328" s="62">
        <v>80</v>
      </c>
      <c r="X328" s="62" t="s">
        <v>145</v>
      </c>
      <c r="Y328" s="56" t="s">
        <v>121</v>
      </c>
      <c r="AA328" s="56" t="s">
        <v>1282</v>
      </c>
      <c r="AD328" s="62">
        <f>LOOKUP($D328,'Design Component Spatial Info'!$C$231:$C$575,'Design Component Spatial Info'!E$231:E$575)</f>
        <v>10</v>
      </c>
      <c r="AE328" s="62">
        <f>LOOKUP($D328,'Design Component Spatial Info'!$C$231:$C$575,'Design Component Spatial Info'!M$231:M$575)</f>
        <v>645222.65540000005</v>
      </c>
      <c r="AF328" s="62">
        <f>LOOKUP($D328,'Design Component Spatial Info'!$C$231:$C$575,'Design Component Spatial Info'!N$231:N$575)</f>
        <v>5558889.2615999999</v>
      </c>
      <c r="AG328" s="67">
        <f t="shared" si="98"/>
        <v>645250.01701146609</v>
      </c>
      <c r="AH328" s="67">
        <f t="shared" si="99"/>
        <v>5558814.0861903373</v>
      </c>
      <c r="AI328" s="62">
        <f>LOOKUP($D328,'Design Component Spatial Info'!$C$231:$C$575,'Design Component Spatial Info'!O$231:O$575)</f>
        <v>1359268</v>
      </c>
      <c r="AJ328" s="62">
        <f>LOOKUP($D328,'Design Component Spatial Info'!$C$231:$C$575,'Design Component Spatial Info'!P$231:P$575)</f>
        <v>584850</v>
      </c>
      <c r="AK328">
        <v>1359298.6310000001</v>
      </c>
      <c r="AL328">
        <v>584776.071</v>
      </c>
      <c r="AM328" s="28">
        <v>0.20410399999999998</v>
      </c>
      <c r="AN328" s="97" t="str">
        <f t="shared" si="84"/>
        <v>M</v>
      </c>
    </row>
    <row r="329" spans="1:40" x14ac:dyDescent="0.2">
      <c r="A329" s="60" t="s">
        <v>765</v>
      </c>
      <c r="B329" s="60" t="s">
        <v>619</v>
      </c>
      <c r="C329" s="60" t="s">
        <v>31</v>
      </c>
      <c r="D329" s="60" t="s">
        <v>746</v>
      </c>
      <c r="E329" s="98" t="str">
        <f t="shared" ref="E329" si="100">LEFT(D329,5)</f>
        <v>092-1</v>
      </c>
      <c r="F329" s="65">
        <v>41743</v>
      </c>
      <c r="G329" s="60" t="s">
        <v>382</v>
      </c>
      <c r="H329" s="58" t="s">
        <v>763</v>
      </c>
      <c r="I329" s="66">
        <v>0.35625000000000001</v>
      </c>
      <c r="J329" s="67">
        <v>2</v>
      </c>
      <c r="K329" s="60" t="s">
        <v>96</v>
      </c>
      <c r="L329" s="62">
        <v>4</v>
      </c>
      <c r="M329" s="62">
        <v>1</v>
      </c>
      <c r="N329" s="67">
        <v>1</v>
      </c>
      <c r="O329" s="60" t="s">
        <v>63</v>
      </c>
      <c r="P329" s="58" t="s">
        <v>383</v>
      </c>
      <c r="Q329" s="67">
        <v>210</v>
      </c>
      <c r="R329" s="62">
        <v>1</v>
      </c>
      <c r="S329" s="62" t="s">
        <v>135</v>
      </c>
      <c r="T329" s="58" t="s">
        <v>39</v>
      </c>
      <c r="U329" s="56" t="s">
        <v>87</v>
      </c>
      <c r="V329" s="62">
        <v>35</v>
      </c>
      <c r="W329" s="62">
        <v>250</v>
      </c>
      <c r="X329" s="62" t="s">
        <v>145</v>
      </c>
      <c r="Y329" s="56" t="s">
        <v>121</v>
      </c>
      <c r="AA329" s="56" t="s">
        <v>1283</v>
      </c>
      <c r="AD329" s="62">
        <f>LOOKUP($D329,'Design Component Spatial Info'!$C$231:$C$575,'Design Component Spatial Info'!E$231:E$575)</f>
        <v>10</v>
      </c>
      <c r="AE329" s="62">
        <f>LOOKUP($D329,'Design Component Spatial Info'!$C$231:$C$575,'Design Component Spatial Info'!M$231:M$575)</f>
        <v>645222.65540000005</v>
      </c>
      <c r="AF329" s="62">
        <f>LOOKUP($D329,'Design Component Spatial Info'!$C$231:$C$575,'Design Component Spatial Info'!N$231:N$575)</f>
        <v>5558889.2615999999</v>
      </c>
      <c r="AG329" s="67">
        <f t="shared" ref="AG329" si="101">IF(V329="",0,SIN(RADIANS(VALUE(V329)))*VALUE(W329)+AE329)</f>
        <v>645366.04950908781</v>
      </c>
      <c r="AH329" s="67">
        <f t="shared" ref="AH329" si="102">IF(V329="",0,COS(RADIANS(VALUE(V329)))*VALUE(W329)+AF329)</f>
        <v>5559094.0496110721</v>
      </c>
      <c r="AI329" s="62">
        <f>LOOKUP($D329,'Design Component Spatial Info'!$C$231:$C$575,'Design Component Spatial Info'!O$231:O$575)</f>
        <v>1359268</v>
      </c>
      <c r="AJ329" s="62">
        <f>LOOKUP($D329,'Design Component Spatial Info'!$C$231:$C$575,'Design Component Spatial Info'!P$231:P$575)</f>
        <v>584850</v>
      </c>
      <c r="AK329">
        <v>1359402.2679999999</v>
      </c>
      <c r="AL329">
        <v>585060.94299999997</v>
      </c>
      <c r="AM329" s="28">
        <v>0.20410399999999998</v>
      </c>
      <c r="AN329" s="97" t="str">
        <f t="shared" si="84"/>
        <v>M</v>
      </c>
    </row>
    <row r="330" spans="1:40" x14ac:dyDescent="0.2">
      <c r="A330" s="60" t="s">
        <v>765</v>
      </c>
      <c r="B330" s="60" t="s">
        <v>619</v>
      </c>
      <c r="C330" s="60" t="s">
        <v>31</v>
      </c>
      <c r="D330" s="60" t="s">
        <v>747</v>
      </c>
      <c r="E330" s="98" t="str">
        <f t="shared" si="97"/>
        <v>092-1</v>
      </c>
      <c r="F330" s="65">
        <v>41743</v>
      </c>
      <c r="G330" s="60" t="s">
        <v>382</v>
      </c>
      <c r="H330" s="58" t="s">
        <v>763</v>
      </c>
      <c r="I330" s="66">
        <v>0.3756944444444445</v>
      </c>
      <c r="J330" s="67">
        <v>1</v>
      </c>
      <c r="K330" s="60" t="s">
        <v>96</v>
      </c>
      <c r="L330" s="62">
        <v>6</v>
      </c>
      <c r="M330" s="62">
        <v>1</v>
      </c>
      <c r="N330" s="67">
        <v>1</v>
      </c>
      <c r="O330" s="60" t="s">
        <v>63</v>
      </c>
      <c r="P330" s="58" t="s">
        <v>383</v>
      </c>
      <c r="Q330" s="67">
        <v>58</v>
      </c>
      <c r="R330" s="62">
        <v>1</v>
      </c>
      <c r="S330" s="62" t="s">
        <v>135</v>
      </c>
      <c r="T330" s="58" t="s">
        <v>144</v>
      </c>
      <c r="U330" s="56" t="s">
        <v>87</v>
      </c>
      <c r="V330" s="62">
        <v>72</v>
      </c>
      <c r="W330" s="62">
        <v>200</v>
      </c>
      <c r="X330" s="62" t="s">
        <v>145</v>
      </c>
      <c r="Y330" s="56" t="s">
        <v>121</v>
      </c>
      <c r="AA330" s="56" t="s">
        <v>1284</v>
      </c>
      <c r="AD330" s="62">
        <f>LOOKUP($D330,'Design Component Spatial Info'!$C$231:$C$575,'Design Component Spatial Info'!E$231:E$575)</f>
        <v>10</v>
      </c>
      <c r="AE330" s="62">
        <f>LOOKUP($D330,'Design Component Spatial Info'!$C$231:$C$575,'Design Component Spatial Info'!M$231:M$575)</f>
        <v>645257.72939999995</v>
      </c>
      <c r="AF330" s="62">
        <f>LOOKUP($D330,'Design Component Spatial Info'!$C$231:$C$575,'Design Component Spatial Info'!N$231:N$575)</f>
        <v>5559688.2259999998</v>
      </c>
      <c r="AG330" s="67">
        <f t="shared" si="98"/>
        <v>645447.94070325897</v>
      </c>
      <c r="AH330" s="67">
        <f t="shared" si="99"/>
        <v>5559750.0293988744</v>
      </c>
      <c r="AI330" s="62">
        <f>LOOKUP($D330,'Design Component Spatial Info'!$C$231:$C$575,'Design Component Spatial Info'!O$231:O$575)</f>
        <v>1359268</v>
      </c>
      <c r="AJ330" s="62">
        <f>LOOKUP($D330,'Design Component Spatial Info'!$C$231:$C$575,'Design Component Spatial Info'!P$231:P$575)</f>
        <v>585650</v>
      </c>
      <c r="AK330">
        <v>1359455.307</v>
      </c>
      <c r="AL330">
        <v>585720.09900000005</v>
      </c>
      <c r="AM330" s="28">
        <v>5.9181999999999998E-2</v>
      </c>
      <c r="AN330" s="97" t="str">
        <f t="shared" si="84"/>
        <v>L</v>
      </c>
    </row>
    <row r="331" spans="1:40" x14ac:dyDescent="0.2">
      <c r="A331" s="60" t="s">
        <v>765</v>
      </c>
      <c r="B331" s="60" t="s">
        <v>619</v>
      </c>
      <c r="C331" s="60" t="s">
        <v>31</v>
      </c>
      <c r="D331" s="60" t="s">
        <v>747</v>
      </c>
      <c r="E331" s="98" t="str">
        <f t="shared" ref="E331:E332" si="103">LEFT(D331,5)</f>
        <v>092-1</v>
      </c>
      <c r="F331" s="65">
        <v>41743</v>
      </c>
      <c r="G331" s="60" t="s">
        <v>382</v>
      </c>
      <c r="H331" s="58" t="s">
        <v>763</v>
      </c>
      <c r="I331" s="66">
        <v>0.3756944444444445</v>
      </c>
      <c r="J331" s="67">
        <v>2</v>
      </c>
      <c r="K331" s="60" t="s">
        <v>96</v>
      </c>
      <c r="L331" s="62">
        <v>6</v>
      </c>
      <c r="M331" s="62">
        <v>1</v>
      </c>
      <c r="N331" s="67">
        <v>1</v>
      </c>
      <c r="O331" s="60" t="s">
        <v>63</v>
      </c>
      <c r="P331" s="58" t="s">
        <v>383</v>
      </c>
      <c r="Q331" s="67">
        <v>80</v>
      </c>
      <c r="R331" s="62">
        <v>1</v>
      </c>
      <c r="S331" s="62" t="s">
        <v>135</v>
      </c>
      <c r="T331" s="58" t="s">
        <v>39</v>
      </c>
      <c r="U331" s="56" t="s">
        <v>87</v>
      </c>
      <c r="V331" s="62">
        <v>120</v>
      </c>
      <c r="W331" s="62">
        <v>250</v>
      </c>
      <c r="X331" s="62" t="s">
        <v>145</v>
      </c>
      <c r="Y331" s="56" t="s">
        <v>121</v>
      </c>
      <c r="AA331" s="56" t="s">
        <v>1285</v>
      </c>
      <c r="AD331" s="62">
        <f>LOOKUP($D331,'Design Component Spatial Info'!$C$231:$C$575,'Design Component Spatial Info'!E$231:E$575)</f>
        <v>10</v>
      </c>
      <c r="AE331" s="62">
        <f>LOOKUP($D331,'Design Component Spatial Info'!$C$231:$C$575,'Design Component Spatial Info'!M$231:M$575)</f>
        <v>645257.72939999995</v>
      </c>
      <c r="AF331" s="62">
        <f>LOOKUP($D331,'Design Component Spatial Info'!$C$231:$C$575,'Design Component Spatial Info'!N$231:N$575)</f>
        <v>5559688.2259999998</v>
      </c>
      <c r="AG331" s="67">
        <f t="shared" ref="AG331:AG332" si="104">IF(V331="",0,SIN(RADIANS(VALUE(V331)))*VALUE(W331)+AE331)</f>
        <v>645474.2357509461</v>
      </c>
      <c r="AH331" s="67">
        <f t="shared" ref="AH331:AH332" si="105">IF(V331="",0,COS(RADIANS(VALUE(V331)))*VALUE(W331)+AF331)</f>
        <v>5559563.2259999998</v>
      </c>
      <c r="AI331" s="62">
        <f>LOOKUP($D331,'Design Component Spatial Info'!$C$231:$C$575,'Design Component Spatial Info'!O$231:O$575)</f>
        <v>1359268</v>
      </c>
      <c r="AJ331" s="62">
        <f>LOOKUP($D331,'Design Component Spatial Info'!$C$231:$C$575,'Design Component Spatial Info'!P$231:P$575)</f>
        <v>585650</v>
      </c>
      <c r="AK331">
        <v>1359489.7679999999</v>
      </c>
      <c r="AL331">
        <v>585534.56499999994</v>
      </c>
      <c r="AM331" s="28">
        <v>5.9181999999999998E-2</v>
      </c>
      <c r="AN331" s="97" t="str">
        <f t="shared" si="84"/>
        <v>L</v>
      </c>
    </row>
    <row r="332" spans="1:40" x14ac:dyDescent="0.2">
      <c r="A332" s="60" t="s">
        <v>765</v>
      </c>
      <c r="B332" s="60" t="s">
        <v>619</v>
      </c>
      <c r="C332" s="60" t="s">
        <v>31</v>
      </c>
      <c r="D332" s="60" t="s">
        <v>747</v>
      </c>
      <c r="E332" s="98" t="str">
        <f t="shared" si="103"/>
        <v>092-1</v>
      </c>
      <c r="F332" s="65">
        <v>41743</v>
      </c>
      <c r="G332" s="60" t="s">
        <v>382</v>
      </c>
      <c r="H332" s="58" t="s">
        <v>763</v>
      </c>
      <c r="I332" s="66">
        <v>0.3756944444444445</v>
      </c>
      <c r="J332" s="67">
        <v>3</v>
      </c>
      <c r="K332" s="60" t="s">
        <v>96</v>
      </c>
      <c r="L332" s="62">
        <v>6</v>
      </c>
      <c r="M332" s="62">
        <v>1</v>
      </c>
      <c r="N332" s="67">
        <v>1</v>
      </c>
      <c r="O332" s="60" t="s">
        <v>63</v>
      </c>
      <c r="P332" s="58" t="s">
        <v>383</v>
      </c>
      <c r="Q332" s="67">
        <v>85</v>
      </c>
      <c r="R332" s="62">
        <v>1</v>
      </c>
      <c r="S332" s="62" t="s">
        <v>135</v>
      </c>
      <c r="T332" s="58" t="s">
        <v>39</v>
      </c>
      <c r="U332" s="56" t="s">
        <v>87</v>
      </c>
      <c r="V332" s="62">
        <v>162</v>
      </c>
      <c r="W332" s="62">
        <v>400</v>
      </c>
      <c r="X332" s="62" t="s">
        <v>145</v>
      </c>
      <c r="Y332" s="56" t="s">
        <v>121</v>
      </c>
      <c r="AA332" s="56" t="s">
        <v>1286</v>
      </c>
      <c r="AD332" s="62">
        <f>LOOKUP($D332,'Design Component Spatial Info'!$C$231:$C$575,'Design Component Spatial Info'!E$231:E$575)</f>
        <v>10</v>
      </c>
      <c r="AE332" s="62">
        <f>LOOKUP($D332,'Design Component Spatial Info'!$C$231:$C$575,'Design Component Spatial Info'!M$231:M$575)</f>
        <v>645257.72939999995</v>
      </c>
      <c r="AF332" s="62">
        <f>LOOKUP($D332,'Design Component Spatial Info'!$C$231:$C$575,'Design Component Spatial Info'!N$231:N$575)</f>
        <v>5559688.2259999998</v>
      </c>
      <c r="AG332" s="67">
        <f t="shared" si="104"/>
        <v>645381.33619774994</v>
      </c>
      <c r="AH332" s="67">
        <f t="shared" si="105"/>
        <v>5559307.8033934813</v>
      </c>
      <c r="AI332" s="62">
        <f>LOOKUP($D332,'Design Component Spatial Info'!$C$231:$C$575,'Design Component Spatial Info'!O$231:O$575)</f>
        <v>1359268</v>
      </c>
      <c r="AJ332" s="62">
        <f>LOOKUP($D332,'Design Component Spatial Info'!$C$231:$C$575,'Design Component Spatial Info'!P$231:P$575)</f>
        <v>585650</v>
      </c>
      <c r="AK332">
        <v>1359408.165</v>
      </c>
      <c r="AL332">
        <v>585275.23199999996</v>
      </c>
      <c r="AM332" s="28">
        <v>5.9181999999999998E-2</v>
      </c>
      <c r="AN332" s="97" t="str">
        <f t="shared" si="84"/>
        <v>L</v>
      </c>
    </row>
    <row r="333" spans="1:40" x14ac:dyDescent="0.2">
      <c r="A333" s="60" t="s">
        <v>765</v>
      </c>
      <c r="B333" s="60" t="s">
        <v>619</v>
      </c>
      <c r="C333" s="60" t="s">
        <v>31</v>
      </c>
      <c r="D333" s="60" t="s">
        <v>748</v>
      </c>
      <c r="E333" s="98" t="str">
        <f t="shared" si="97"/>
        <v>092-1</v>
      </c>
      <c r="F333" s="65">
        <v>41743</v>
      </c>
      <c r="G333" s="60" t="s">
        <v>382</v>
      </c>
      <c r="H333" s="58" t="s">
        <v>763</v>
      </c>
      <c r="I333" s="66">
        <v>0.33958333333333335</v>
      </c>
      <c r="J333" s="67">
        <v>1</v>
      </c>
      <c r="K333" s="60" t="s">
        <v>96</v>
      </c>
      <c r="L333" s="62">
        <v>2</v>
      </c>
      <c r="M333" s="62">
        <v>1</v>
      </c>
      <c r="N333" s="67">
        <v>1</v>
      </c>
      <c r="O333" s="60" t="s">
        <v>63</v>
      </c>
      <c r="P333" s="58" t="s">
        <v>383</v>
      </c>
      <c r="Q333" s="67">
        <v>46</v>
      </c>
      <c r="R333" s="62">
        <v>2</v>
      </c>
      <c r="S333" s="62" t="s">
        <v>384</v>
      </c>
      <c r="T333" s="58" t="s">
        <v>146</v>
      </c>
      <c r="U333" s="56" t="s">
        <v>83</v>
      </c>
      <c r="V333" s="62">
        <v>28</v>
      </c>
      <c r="W333" s="62">
        <v>125</v>
      </c>
      <c r="X333" s="62" t="s">
        <v>145</v>
      </c>
      <c r="Y333" s="56" t="s">
        <v>121</v>
      </c>
      <c r="AA333" s="56" t="s">
        <v>1287</v>
      </c>
      <c r="AD333" s="62">
        <f>LOOKUP($D333,'Design Component Spatial Info'!$C$231:$C$575,'Design Component Spatial Info'!E$231:E$575)</f>
        <v>10</v>
      </c>
      <c r="AE333" s="62">
        <f>LOOKUP($D333,'Design Component Spatial Info'!$C$231:$C$575,'Design Component Spatial Info'!M$231:M$575)</f>
        <v>646021.92570000002</v>
      </c>
      <c r="AF333" s="62">
        <f>LOOKUP($D333,'Design Component Spatial Info'!$C$231:$C$575,'Design Component Spatial Info'!N$231:N$575)</f>
        <v>5558854.2134999996</v>
      </c>
      <c r="AG333" s="67">
        <f t="shared" si="98"/>
        <v>646080.60964534828</v>
      </c>
      <c r="AH333" s="67">
        <f t="shared" si="99"/>
        <v>5558964.5819491073</v>
      </c>
      <c r="AI333" s="62">
        <f>LOOKUP($D333,'Design Component Spatial Info'!$C$231:$C$575,'Design Component Spatial Info'!O$231:O$575)</f>
        <v>1360068</v>
      </c>
      <c r="AJ333" s="62">
        <f>LOOKUP($D333,'Design Component Spatial Info'!$C$231:$C$575,'Design Component Spatial Info'!P$231:P$575)</f>
        <v>584850</v>
      </c>
      <c r="AK333">
        <v>1360121.7830000001</v>
      </c>
      <c r="AL333">
        <v>584962.87100000004</v>
      </c>
      <c r="AM333" s="28">
        <v>0.120987</v>
      </c>
      <c r="AN333" s="97" t="str">
        <f t="shared" si="84"/>
        <v>L</v>
      </c>
    </row>
    <row r="334" spans="1:40" x14ac:dyDescent="0.2">
      <c r="A334" s="60" t="s">
        <v>765</v>
      </c>
      <c r="B334" s="60" t="s">
        <v>619</v>
      </c>
      <c r="C334" s="60" t="s">
        <v>31</v>
      </c>
      <c r="D334" s="60" t="s">
        <v>749</v>
      </c>
      <c r="E334" s="98" t="str">
        <f t="shared" si="97"/>
        <v>092-1</v>
      </c>
      <c r="F334" s="65">
        <v>41743</v>
      </c>
      <c r="G334" s="60" t="s">
        <v>382</v>
      </c>
      <c r="H334" s="58" t="s">
        <v>763</v>
      </c>
      <c r="I334" s="66">
        <v>0.38958333333333334</v>
      </c>
      <c r="J334" s="67">
        <v>1</v>
      </c>
      <c r="K334" s="60" t="s">
        <v>96</v>
      </c>
      <c r="L334" s="62">
        <v>6</v>
      </c>
      <c r="M334" s="62">
        <v>1</v>
      </c>
      <c r="N334" s="67">
        <v>1</v>
      </c>
      <c r="O334" s="60" t="s">
        <v>63</v>
      </c>
      <c r="P334" s="58" t="s">
        <v>141</v>
      </c>
      <c r="R334" s="62">
        <v>0</v>
      </c>
      <c r="V334" s="62"/>
      <c r="W334" s="62"/>
      <c r="AD334" s="62">
        <f>LOOKUP($D334,'Design Component Spatial Info'!$C$231:$C$575,'Design Component Spatial Info'!E$231:E$575)</f>
        <v>10</v>
      </c>
      <c r="AE334" s="62">
        <f>LOOKUP($D334,'Design Component Spatial Info'!$C$231:$C$575,'Design Component Spatial Info'!M$231:M$575)</f>
        <v>646057.00630000001</v>
      </c>
      <c r="AF334" s="62">
        <f>LOOKUP($D334,'Design Component Spatial Info'!$C$231:$C$575,'Design Component Spatial Info'!N$231:N$575)</f>
        <v>5559653.1804</v>
      </c>
      <c r="AG334" s="67">
        <f t="shared" si="98"/>
        <v>0</v>
      </c>
      <c r="AH334" s="67">
        <f t="shared" si="99"/>
        <v>0</v>
      </c>
      <c r="AI334" s="62">
        <f>LOOKUP($D334,'Design Component Spatial Info'!$C$231:$C$575,'Design Component Spatial Info'!O$231:O$575)</f>
        <v>1360068</v>
      </c>
      <c r="AJ334" s="62">
        <f>LOOKUP($D334,'Design Component Spatial Info'!$C$231:$C$575,'Design Component Spatial Info'!P$231:P$575)</f>
        <v>585650</v>
      </c>
      <c r="AM334" s="28">
        <v>8.6798E-2</v>
      </c>
      <c r="AN334" s="97" t="str">
        <f t="shared" si="84"/>
        <v>L</v>
      </c>
    </row>
    <row r="335" spans="1:40" x14ac:dyDescent="0.2">
      <c r="A335" s="60" t="s">
        <v>765</v>
      </c>
      <c r="B335" s="60" t="s">
        <v>619</v>
      </c>
      <c r="C335" s="60" t="s">
        <v>31</v>
      </c>
      <c r="D335" s="60" t="s">
        <v>750</v>
      </c>
      <c r="E335" s="98" t="str">
        <f t="shared" si="97"/>
        <v>093-1</v>
      </c>
      <c r="F335" s="65">
        <v>41743</v>
      </c>
      <c r="G335" s="60" t="s">
        <v>382</v>
      </c>
      <c r="H335" s="58" t="s">
        <v>763</v>
      </c>
      <c r="I335" s="66">
        <v>0.27291666666666664</v>
      </c>
      <c r="J335" s="67">
        <v>1</v>
      </c>
      <c r="K335" s="60" t="s">
        <v>96</v>
      </c>
      <c r="L335" s="62">
        <v>-1</v>
      </c>
      <c r="M335" s="62">
        <v>0</v>
      </c>
      <c r="N335" s="67">
        <v>1</v>
      </c>
      <c r="O335" s="60" t="s">
        <v>63</v>
      </c>
      <c r="P335" s="58" t="s">
        <v>383</v>
      </c>
      <c r="Q335" s="67">
        <v>120</v>
      </c>
      <c r="R335" s="62">
        <v>1</v>
      </c>
      <c r="S335" s="62" t="s">
        <v>75</v>
      </c>
      <c r="T335" s="58" t="s">
        <v>103</v>
      </c>
      <c r="U335" s="56" t="s">
        <v>85</v>
      </c>
      <c r="V335" s="62">
        <v>350</v>
      </c>
      <c r="W335" s="62">
        <v>75</v>
      </c>
      <c r="X335" s="62" t="s">
        <v>145</v>
      </c>
      <c r="Y335" s="56" t="s">
        <v>121</v>
      </c>
      <c r="AA335" s="56" t="s">
        <v>1288</v>
      </c>
      <c r="AB335" s="56" t="s">
        <v>908</v>
      </c>
      <c r="AD335" s="62">
        <f>LOOKUP($D335,'Design Component Spatial Info'!$C$231:$C$575,'Design Component Spatial Info'!E$231:E$575)</f>
        <v>10</v>
      </c>
      <c r="AE335" s="62">
        <f>LOOKUP($D335,'Design Component Spatial Info'!$C$231:$C$575,'Design Component Spatial Info'!M$231:M$575)</f>
        <v>648489.94579999999</v>
      </c>
      <c r="AF335" s="62">
        <f>LOOKUP($D335,'Design Component Spatial Info'!$C$231:$C$575,'Design Component Spatial Info'!N$231:N$575)</f>
        <v>5560346.9715999998</v>
      </c>
      <c r="AG335" s="67">
        <f t="shared" si="98"/>
        <v>648476.92218667502</v>
      </c>
      <c r="AH335" s="67">
        <f t="shared" si="99"/>
        <v>5560420.8321814761</v>
      </c>
      <c r="AI335" s="62">
        <f>LOOKUP($D335,'Design Component Spatial Info'!$C$231:$C$575,'Design Component Spatial Info'!O$231:O$575)</f>
        <v>1362468</v>
      </c>
      <c r="AJ335" s="62">
        <f>LOOKUP($D335,'Design Component Spatial Info'!$C$231:$C$575,'Design Component Spatial Info'!P$231:P$575)</f>
        <v>586450</v>
      </c>
      <c r="AK335">
        <v>1362451.7479999999</v>
      </c>
      <c r="AL335">
        <v>586523.24300000002</v>
      </c>
      <c r="AM335" s="28">
        <v>0.16730599999999998</v>
      </c>
      <c r="AN335" s="97" t="str">
        <f t="shared" si="84"/>
        <v>M</v>
      </c>
    </row>
    <row r="336" spans="1:40" x14ac:dyDescent="0.2">
      <c r="A336" s="60" t="s">
        <v>765</v>
      </c>
      <c r="B336" s="60" t="s">
        <v>619</v>
      </c>
      <c r="C336" s="60" t="s">
        <v>31</v>
      </c>
      <c r="D336" s="60" t="s">
        <v>750</v>
      </c>
      <c r="E336" s="98" t="str">
        <f t="shared" ref="E336" si="106">LEFT(D336,5)</f>
        <v>093-1</v>
      </c>
      <c r="F336" s="65">
        <v>41743</v>
      </c>
      <c r="G336" s="60" t="s">
        <v>382</v>
      </c>
      <c r="H336" s="58" t="s">
        <v>763</v>
      </c>
      <c r="I336" s="66">
        <v>0.27291666666666664</v>
      </c>
      <c r="J336" s="67">
        <v>2</v>
      </c>
      <c r="K336" s="60" t="s">
        <v>96</v>
      </c>
      <c r="L336" s="62">
        <v>-1</v>
      </c>
      <c r="M336" s="62">
        <v>0</v>
      </c>
      <c r="N336" s="67">
        <v>1</v>
      </c>
      <c r="O336" s="60" t="s">
        <v>63</v>
      </c>
      <c r="P336" s="58" t="s">
        <v>383</v>
      </c>
      <c r="Q336" s="67">
        <v>210</v>
      </c>
      <c r="R336" s="62">
        <v>1</v>
      </c>
      <c r="S336" s="62" t="s">
        <v>135</v>
      </c>
      <c r="T336" s="58" t="s">
        <v>39</v>
      </c>
      <c r="U336" s="56" t="s">
        <v>87</v>
      </c>
      <c r="V336" s="62">
        <v>100</v>
      </c>
      <c r="W336" s="62">
        <v>250</v>
      </c>
      <c r="X336" s="62" t="s">
        <v>145</v>
      </c>
      <c r="Y336" s="56" t="s">
        <v>121</v>
      </c>
      <c r="AA336" s="56" t="s">
        <v>1289</v>
      </c>
      <c r="AD336" s="62">
        <f>LOOKUP($D336,'Design Component Spatial Info'!$C$231:$C$575,'Design Component Spatial Info'!E$231:E$575)</f>
        <v>10</v>
      </c>
      <c r="AE336" s="62">
        <f>LOOKUP($D336,'Design Component Spatial Info'!$C$231:$C$575,'Design Component Spatial Info'!M$231:M$575)</f>
        <v>648489.94579999999</v>
      </c>
      <c r="AF336" s="62">
        <f>LOOKUP($D336,'Design Component Spatial Info'!$C$231:$C$575,'Design Component Spatial Info'!N$231:N$575)</f>
        <v>5560346.9715999998</v>
      </c>
      <c r="AG336" s="67">
        <f t="shared" ref="AG336" si="107">IF(V336="",0,SIN(RADIANS(VALUE(V336)))*VALUE(W336)+AE336)</f>
        <v>648736.147738253</v>
      </c>
      <c r="AH336" s="67">
        <f t="shared" ref="AH336" si="108">IF(V336="",0,COS(RADIANS(VALUE(V336)))*VALUE(W336)+AF336)</f>
        <v>5560303.5595555827</v>
      </c>
      <c r="AI336" s="62">
        <f>LOOKUP($D336,'Design Component Spatial Info'!$C$231:$C$575,'Design Component Spatial Info'!O$231:O$575)</f>
        <v>1362468</v>
      </c>
      <c r="AJ336" s="62">
        <f>LOOKUP($D336,'Design Component Spatial Info'!$C$231:$C$575,'Design Component Spatial Info'!P$231:P$575)</f>
        <v>586450</v>
      </c>
      <c r="AK336">
        <v>1362715.852</v>
      </c>
      <c r="AL336">
        <v>586417.41099999996</v>
      </c>
      <c r="AM336" s="28">
        <v>0.16730599999999998</v>
      </c>
      <c r="AN336" s="97" t="str">
        <f t="shared" si="84"/>
        <v>M</v>
      </c>
    </row>
    <row r="337" spans="1:40" x14ac:dyDescent="0.2">
      <c r="A337" s="60" t="s">
        <v>765</v>
      </c>
      <c r="B337" s="60" t="s">
        <v>619</v>
      </c>
      <c r="C337" s="60" t="s">
        <v>31</v>
      </c>
      <c r="D337" s="60" t="s">
        <v>751</v>
      </c>
      <c r="E337" s="98" t="str">
        <f t="shared" si="97"/>
        <v>093-1</v>
      </c>
      <c r="F337" s="65">
        <v>41743</v>
      </c>
      <c r="G337" s="60" t="s">
        <v>382</v>
      </c>
      <c r="H337" s="58" t="s">
        <v>763</v>
      </c>
      <c r="I337" s="66">
        <v>0.28680555555555554</v>
      </c>
      <c r="J337" s="67">
        <v>1</v>
      </c>
      <c r="K337" s="60" t="s">
        <v>96</v>
      </c>
      <c r="L337" s="62">
        <v>-1</v>
      </c>
      <c r="M337" s="62">
        <v>0</v>
      </c>
      <c r="N337" s="67">
        <v>1</v>
      </c>
      <c r="O337" s="60" t="s">
        <v>63</v>
      </c>
      <c r="P337" s="58" t="s">
        <v>383</v>
      </c>
      <c r="Q337" s="67">
        <v>40</v>
      </c>
      <c r="R337" s="62">
        <v>1</v>
      </c>
      <c r="S337" s="62" t="s">
        <v>135</v>
      </c>
      <c r="T337" s="58" t="s">
        <v>39</v>
      </c>
      <c r="U337" s="56" t="s">
        <v>87</v>
      </c>
      <c r="V337" s="62">
        <v>122</v>
      </c>
      <c r="W337" s="62">
        <v>125</v>
      </c>
      <c r="X337" s="62" t="s">
        <v>145</v>
      </c>
      <c r="Y337" s="56" t="s">
        <v>121</v>
      </c>
      <c r="AA337" s="56" t="s">
        <v>1290</v>
      </c>
      <c r="AB337" s="56" t="s">
        <v>909</v>
      </c>
      <c r="AD337" s="62">
        <f>LOOKUP($D337,'Design Component Spatial Info'!$C$231:$C$575,'Design Component Spatial Info'!E$231:E$575)</f>
        <v>10</v>
      </c>
      <c r="AE337" s="62">
        <f>LOOKUP($D337,'Design Component Spatial Info'!$C$231:$C$575,'Design Component Spatial Info'!M$231:M$575)</f>
        <v>648525.04399999999</v>
      </c>
      <c r="AF337" s="62">
        <f>LOOKUP($D337,'Design Component Spatial Info'!$C$231:$C$575,'Design Component Spatial Info'!N$231:N$575)</f>
        <v>5561145.9332999997</v>
      </c>
      <c r="AG337" s="67">
        <f t="shared" si="98"/>
        <v>648631.05001201958</v>
      </c>
      <c r="AH337" s="67">
        <f t="shared" si="99"/>
        <v>5561079.6933919704</v>
      </c>
      <c r="AI337" s="62">
        <f>LOOKUP($D337,'Design Component Spatial Info'!$C$231:$C$575,'Design Component Spatial Info'!O$231:O$575)</f>
        <v>1362468</v>
      </c>
      <c r="AJ337" s="62">
        <f>LOOKUP($D337,'Design Component Spatial Info'!$C$231:$C$575,'Design Component Spatial Info'!P$231:P$575)</f>
        <v>587250</v>
      </c>
      <c r="AK337">
        <v>1362576.8019999999</v>
      </c>
      <c r="AL337">
        <v>587188.44900000002</v>
      </c>
      <c r="AM337" s="28">
        <v>0.143568</v>
      </c>
      <c r="AN337" s="97" t="str">
        <f t="shared" si="84"/>
        <v>L</v>
      </c>
    </row>
    <row r="338" spans="1:40" x14ac:dyDescent="0.2">
      <c r="A338" s="60" t="s">
        <v>765</v>
      </c>
      <c r="B338" s="60" t="s">
        <v>619</v>
      </c>
      <c r="C338" s="60" t="s">
        <v>31</v>
      </c>
      <c r="D338" s="60" t="s">
        <v>752</v>
      </c>
      <c r="E338" s="98" t="str">
        <f t="shared" si="97"/>
        <v>093-1</v>
      </c>
      <c r="F338" s="65">
        <v>41743</v>
      </c>
      <c r="G338" s="60" t="s">
        <v>382</v>
      </c>
      <c r="H338" s="58" t="s">
        <v>763</v>
      </c>
      <c r="I338" s="66">
        <v>0.30972222222222223</v>
      </c>
      <c r="J338" s="67">
        <v>1</v>
      </c>
      <c r="K338" s="60" t="s">
        <v>96</v>
      </c>
      <c r="L338" s="62">
        <v>0</v>
      </c>
      <c r="M338" s="62">
        <v>0</v>
      </c>
      <c r="N338" s="67">
        <v>1</v>
      </c>
      <c r="O338" s="60" t="s">
        <v>63</v>
      </c>
      <c r="P338" s="58" t="s">
        <v>141</v>
      </c>
      <c r="R338" s="62">
        <v>0</v>
      </c>
      <c r="V338" s="62"/>
      <c r="W338" s="62"/>
      <c r="AB338" s="56" t="s">
        <v>910</v>
      </c>
      <c r="AD338" s="62">
        <f>LOOKUP($D338,'Design Component Spatial Info'!$C$231:$C$575,'Design Component Spatial Info'!E$231:E$575)</f>
        <v>10</v>
      </c>
      <c r="AE338" s="62">
        <f>LOOKUP($D338,'Design Component Spatial Info'!$C$231:$C$575,'Design Component Spatial Info'!M$231:M$575)</f>
        <v>649289.23569999996</v>
      </c>
      <c r="AF338" s="62">
        <f>LOOKUP($D338,'Design Component Spatial Info'!$C$231:$C$575,'Design Component Spatial Info'!N$231:N$575)</f>
        <v>5560311.9018999999</v>
      </c>
      <c r="AG338" s="67">
        <f t="shared" si="98"/>
        <v>0</v>
      </c>
      <c r="AH338" s="67">
        <f t="shared" si="99"/>
        <v>0</v>
      </c>
      <c r="AI338" s="62">
        <f>LOOKUP($D338,'Design Component Spatial Info'!$C$231:$C$575,'Design Component Spatial Info'!O$231:O$575)</f>
        <v>1363268</v>
      </c>
      <c r="AJ338" s="62">
        <f>LOOKUP($D338,'Design Component Spatial Info'!$C$231:$C$575,'Design Component Spatial Info'!P$231:P$575)</f>
        <v>586450</v>
      </c>
      <c r="AM338" s="28">
        <v>8.2425999999999999E-2</v>
      </c>
      <c r="AN338" s="97" t="str">
        <f t="shared" si="84"/>
        <v>L</v>
      </c>
    </row>
    <row r="339" spans="1:40" x14ac:dyDescent="0.2">
      <c r="A339" s="60" t="s">
        <v>765</v>
      </c>
      <c r="B339" s="60" t="s">
        <v>619</v>
      </c>
      <c r="C339" s="60" t="s">
        <v>31</v>
      </c>
      <c r="D339" s="60" t="s">
        <v>753</v>
      </c>
      <c r="E339" s="98" t="str">
        <f t="shared" si="97"/>
        <v>093-1</v>
      </c>
      <c r="F339" s="65">
        <v>41743</v>
      </c>
      <c r="G339" s="60" t="s">
        <v>382</v>
      </c>
      <c r="H339" s="58" t="s">
        <v>763</v>
      </c>
      <c r="I339" s="66">
        <v>0.29791666666666666</v>
      </c>
      <c r="J339" s="67">
        <v>1</v>
      </c>
      <c r="K339" s="60" t="s">
        <v>96</v>
      </c>
      <c r="L339" s="62">
        <v>1</v>
      </c>
      <c r="M339" s="62">
        <v>0</v>
      </c>
      <c r="N339" s="67">
        <v>1</v>
      </c>
      <c r="O339" s="60" t="s">
        <v>63</v>
      </c>
      <c r="P339" s="58" t="s">
        <v>141</v>
      </c>
      <c r="R339" s="62">
        <v>0</v>
      </c>
      <c r="V339" s="62"/>
      <c r="W339" s="62"/>
      <c r="AD339" s="62">
        <f>LOOKUP($D339,'Design Component Spatial Info'!$C$231:$C$575,'Design Component Spatial Info'!E$231:E$575)</f>
        <v>10</v>
      </c>
      <c r="AE339" s="62">
        <f>LOOKUP($D339,'Design Component Spatial Info'!$C$231:$C$575,'Design Component Spatial Info'!M$231:M$575)</f>
        <v>649324.34050000005</v>
      </c>
      <c r="AF339" s="62">
        <f>LOOKUP($D339,'Design Component Spatial Info'!$C$231:$C$575,'Design Component Spatial Info'!N$231:N$575)</f>
        <v>5561110.8662</v>
      </c>
      <c r="AG339" s="67">
        <f t="shared" si="98"/>
        <v>0</v>
      </c>
      <c r="AH339" s="67">
        <f t="shared" si="99"/>
        <v>0</v>
      </c>
      <c r="AI339" s="62">
        <f>LOOKUP($D339,'Design Component Spatial Info'!$C$231:$C$575,'Design Component Spatial Info'!O$231:O$575)</f>
        <v>1363268</v>
      </c>
      <c r="AJ339" s="62">
        <f>LOOKUP($D339,'Design Component Spatial Info'!$C$231:$C$575,'Design Component Spatial Info'!P$231:P$575)</f>
        <v>587250</v>
      </c>
      <c r="AM339" s="28">
        <v>0.20833599999999999</v>
      </c>
      <c r="AN339" s="97" t="str">
        <f t="shared" si="84"/>
        <v>M</v>
      </c>
    </row>
    <row r="340" spans="1:40" x14ac:dyDescent="0.2">
      <c r="A340" s="60" t="s">
        <v>765</v>
      </c>
      <c r="B340" s="60" t="s">
        <v>619</v>
      </c>
      <c r="C340" s="60" t="s">
        <v>31</v>
      </c>
      <c r="D340" s="60" t="s">
        <v>754</v>
      </c>
      <c r="E340" s="98" t="str">
        <f t="shared" si="97"/>
        <v>094-1</v>
      </c>
      <c r="F340" s="65">
        <v>41744</v>
      </c>
      <c r="G340" s="60" t="s">
        <v>382</v>
      </c>
      <c r="H340" s="58" t="s">
        <v>763</v>
      </c>
      <c r="I340" s="66">
        <v>0.25833333333333336</v>
      </c>
      <c r="J340" s="67">
        <v>1</v>
      </c>
      <c r="K340" s="60" t="s">
        <v>96</v>
      </c>
      <c r="L340" s="62">
        <v>3</v>
      </c>
      <c r="M340" s="62">
        <v>0</v>
      </c>
      <c r="N340" s="67">
        <v>4</v>
      </c>
      <c r="O340" s="60" t="s">
        <v>63</v>
      </c>
      <c r="P340" s="58" t="s">
        <v>383</v>
      </c>
      <c r="Q340" s="67">
        <v>93</v>
      </c>
      <c r="R340" s="62">
        <v>1</v>
      </c>
      <c r="S340" s="62" t="s">
        <v>135</v>
      </c>
      <c r="T340" s="58" t="s">
        <v>144</v>
      </c>
      <c r="U340" s="56" t="s">
        <v>87</v>
      </c>
      <c r="V340" s="62">
        <v>122</v>
      </c>
      <c r="W340" s="62">
        <v>175</v>
      </c>
      <c r="X340" s="62" t="s">
        <v>145</v>
      </c>
      <c r="Y340" s="56" t="s">
        <v>121</v>
      </c>
      <c r="AA340" s="56" t="s">
        <v>1291</v>
      </c>
      <c r="AD340" s="62">
        <f>LOOKUP($D340,'Design Component Spatial Info'!$C$231:$C$575,'Design Component Spatial Info'!E$231:E$575)</f>
        <v>10</v>
      </c>
      <c r="AE340" s="62">
        <f>LOOKUP($D340,'Design Component Spatial Info'!$C$231:$C$575,'Design Component Spatial Info'!M$231:M$575)</f>
        <v>658081.53090000001</v>
      </c>
      <c r="AF340" s="62">
        <f>LOOKUP($D340,'Design Component Spatial Info'!$C$231:$C$575,'Design Component Spatial Info'!N$231:N$575)</f>
        <v>5559925.6963</v>
      </c>
      <c r="AG340" s="67">
        <f t="shared" si="98"/>
        <v>658229.93931682734</v>
      </c>
      <c r="AH340" s="67">
        <f t="shared" si="99"/>
        <v>5559832.9604287595</v>
      </c>
      <c r="AI340" s="62">
        <f>LOOKUP($D340,'Design Component Spatial Info'!$C$231:$C$575,'Design Component Spatial Info'!O$231:O$575)</f>
        <v>1372068</v>
      </c>
      <c r="AJ340" s="62">
        <f>LOOKUP($D340,'Design Component Spatial Info'!$C$231:$C$575,'Design Component Spatial Info'!P$231:P$575)</f>
        <v>586450</v>
      </c>
      <c r="AK340">
        <v>1372220.3289999999</v>
      </c>
      <c r="AL340">
        <v>586363.84900000005</v>
      </c>
      <c r="AM340" s="28">
        <v>0.26569799999999999</v>
      </c>
      <c r="AN340" s="97" t="str">
        <f t="shared" si="84"/>
        <v>M</v>
      </c>
    </row>
    <row r="341" spans="1:40" x14ac:dyDescent="0.2">
      <c r="A341" s="60" t="s">
        <v>765</v>
      </c>
      <c r="B341" s="60" t="s">
        <v>619</v>
      </c>
      <c r="C341" s="60" t="s">
        <v>31</v>
      </c>
      <c r="D341" s="60" t="s">
        <v>755</v>
      </c>
      <c r="E341" s="98" t="str">
        <f t="shared" si="97"/>
        <v>094-1</v>
      </c>
      <c r="F341" s="65">
        <v>41744</v>
      </c>
      <c r="G341" s="60" t="s">
        <v>382</v>
      </c>
      <c r="H341" s="58" t="s">
        <v>763</v>
      </c>
      <c r="I341" s="66">
        <v>0.2951388888888889</v>
      </c>
      <c r="J341" s="67">
        <v>1</v>
      </c>
      <c r="K341" s="60" t="s">
        <v>96</v>
      </c>
      <c r="L341" s="62">
        <v>3</v>
      </c>
      <c r="M341" s="62">
        <v>0</v>
      </c>
      <c r="N341" s="67">
        <v>4</v>
      </c>
      <c r="O341" s="60" t="s">
        <v>63</v>
      </c>
      <c r="P341" s="58" t="s">
        <v>141</v>
      </c>
      <c r="R341" s="62">
        <v>0</v>
      </c>
      <c r="V341" s="62"/>
      <c r="W341" s="62"/>
      <c r="AD341" s="62">
        <f>LOOKUP($D341,'Design Component Spatial Info'!$C$231:$C$575,'Design Component Spatial Info'!E$231:E$575)</f>
        <v>10</v>
      </c>
      <c r="AE341" s="62">
        <f>LOOKUP($D341,'Design Component Spatial Info'!$C$231:$C$575,'Design Component Spatial Info'!M$231:M$575)</f>
        <v>658116.70889999997</v>
      </c>
      <c r="AF341" s="62">
        <f>LOOKUP($D341,'Design Component Spatial Info'!$C$231:$C$575,'Design Component Spatial Info'!N$231:N$575)</f>
        <v>5560724.6891000001</v>
      </c>
      <c r="AG341" s="67">
        <f t="shared" si="98"/>
        <v>0</v>
      </c>
      <c r="AH341" s="67">
        <f t="shared" si="99"/>
        <v>0</v>
      </c>
      <c r="AI341" s="62">
        <f>LOOKUP($D341,'Design Component Spatial Info'!$C$231:$C$575,'Design Component Spatial Info'!O$231:O$575)</f>
        <v>1372068</v>
      </c>
      <c r="AJ341" s="62">
        <f>LOOKUP($D341,'Design Component Spatial Info'!$C$231:$C$575,'Design Component Spatial Info'!P$231:P$575)</f>
        <v>587250</v>
      </c>
      <c r="AM341" s="28">
        <v>0.14019700000000002</v>
      </c>
      <c r="AN341" s="97" t="str">
        <f t="shared" si="84"/>
        <v>L</v>
      </c>
    </row>
    <row r="342" spans="1:40" x14ac:dyDescent="0.2">
      <c r="A342" s="60" t="s">
        <v>765</v>
      </c>
      <c r="B342" s="60" t="s">
        <v>619</v>
      </c>
      <c r="C342" s="60" t="s">
        <v>31</v>
      </c>
      <c r="D342" s="60" t="s">
        <v>756</v>
      </c>
      <c r="E342" s="98" t="str">
        <f t="shared" si="97"/>
        <v>094-1</v>
      </c>
      <c r="F342" s="65">
        <v>41744</v>
      </c>
      <c r="G342" s="60" t="s">
        <v>382</v>
      </c>
      <c r="H342" s="58" t="s">
        <v>763</v>
      </c>
      <c r="I342" s="66">
        <v>0.27083333333333331</v>
      </c>
      <c r="J342" s="67">
        <v>1</v>
      </c>
      <c r="K342" s="60" t="s">
        <v>96</v>
      </c>
      <c r="L342" s="62">
        <v>3</v>
      </c>
      <c r="M342" s="62">
        <v>1</v>
      </c>
      <c r="N342" s="67">
        <v>3</v>
      </c>
      <c r="O342" s="60" t="s">
        <v>63</v>
      </c>
      <c r="P342" s="58" t="s">
        <v>383</v>
      </c>
      <c r="Q342" s="67">
        <v>169</v>
      </c>
      <c r="R342" s="62">
        <v>1</v>
      </c>
      <c r="S342" s="62" t="s">
        <v>135</v>
      </c>
      <c r="T342" s="58" t="s">
        <v>39</v>
      </c>
      <c r="U342" s="56" t="s">
        <v>87</v>
      </c>
      <c r="V342" s="62">
        <v>92</v>
      </c>
      <c r="W342" s="62">
        <v>300</v>
      </c>
      <c r="X342" s="62" t="s">
        <v>145</v>
      </c>
      <c r="Y342" s="56" t="s">
        <v>121</v>
      </c>
      <c r="AA342" s="56" t="s">
        <v>1292</v>
      </c>
      <c r="AD342" s="62">
        <f>LOOKUP($D342,'Design Component Spatial Info'!$C$231:$C$575,'Design Component Spatial Info'!E$231:E$575)</f>
        <v>10</v>
      </c>
      <c r="AE342" s="62">
        <f>LOOKUP($D342,'Design Component Spatial Info'!$C$231:$C$575,'Design Component Spatial Info'!M$231:M$575)</f>
        <v>658880.84050000005</v>
      </c>
      <c r="AF342" s="62">
        <f>LOOKUP($D342,'Design Component Spatial Info'!$C$231:$C$575,'Design Component Spatial Info'!N$231:N$575)</f>
        <v>5559890.5466999998</v>
      </c>
      <c r="AG342" s="67">
        <f t="shared" si="98"/>
        <v>659180.65774810582</v>
      </c>
      <c r="AH342" s="67">
        <f t="shared" si="99"/>
        <v>5559880.0768509889</v>
      </c>
      <c r="AI342" s="62">
        <f>LOOKUP($D342,'Design Component Spatial Info'!$C$231:$C$575,'Design Component Spatial Info'!O$231:O$575)</f>
        <v>1372868</v>
      </c>
      <c r="AJ342" s="62">
        <f>LOOKUP($D342,'Design Component Spatial Info'!$C$231:$C$575,'Design Component Spatial Info'!P$231:P$575)</f>
        <v>586450</v>
      </c>
      <c r="AK342">
        <v>1373167.956</v>
      </c>
      <c r="AL342">
        <v>586452.71499999997</v>
      </c>
      <c r="AM342" s="28">
        <v>9.5923999999999995E-2</v>
      </c>
      <c r="AN342" s="97" t="str">
        <f t="shared" si="84"/>
        <v>L</v>
      </c>
    </row>
    <row r="343" spans="1:40" x14ac:dyDescent="0.2">
      <c r="A343" s="60" t="s">
        <v>765</v>
      </c>
      <c r="B343" s="60" t="s">
        <v>619</v>
      </c>
      <c r="C343" s="60" t="s">
        <v>31</v>
      </c>
      <c r="D343" s="60" t="s">
        <v>757</v>
      </c>
      <c r="E343" s="98" t="str">
        <f t="shared" si="97"/>
        <v>094-1</v>
      </c>
      <c r="F343" s="65">
        <v>41744</v>
      </c>
      <c r="G343" s="60" t="s">
        <v>382</v>
      </c>
      <c r="H343" s="58" t="s">
        <v>763</v>
      </c>
      <c r="I343" s="66">
        <v>0.28125</v>
      </c>
      <c r="J343" s="67">
        <v>1</v>
      </c>
      <c r="K343" s="60" t="s">
        <v>96</v>
      </c>
      <c r="L343" s="62">
        <v>4</v>
      </c>
      <c r="M343" s="62">
        <v>0</v>
      </c>
      <c r="N343" s="67">
        <v>4</v>
      </c>
      <c r="O343" s="60" t="s">
        <v>63</v>
      </c>
      <c r="P343" s="58" t="s">
        <v>141</v>
      </c>
      <c r="R343" s="62">
        <v>0</v>
      </c>
      <c r="V343" s="62"/>
      <c r="W343" s="62"/>
      <c r="AD343" s="62">
        <f>LOOKUP($D343,'Design Component Spatial Info'!$C$231:$C$575,'Design Component Spatial Info'!E$231:E$575)</f>
        <v>10</v>
      </c>
      <c r="AE343" s="62">
        <f>LOOKUP($D343,'Design Component Spatial Info'!$C$231:$C$575,'Design Component Spatial Info'!M$231:M$575)</f>
        <v>658916.02509999997</v>
      </c>
      <c r="AF343" s="62">
        <f>LOOKUP($D343,'Design Component Spatial Info'!$C$231:$C$575,'Design Component Spatial Info'!N$231:N$575)</f>
        <v>5560689.5422</v>
      </c>
      <c r="AG343" s="67">
        <f t="shared" si="98"/>
        <v>0</v>
      </c>
      <c r="AH343" s="67">
        <f t="shared" si="99"/>
        <v>0</v>
      </c>
      <c r="AI343" s="62">
        <f>LOOKUP($D343,'Design Component Spatial Info'!$C$231:$C$575,'Design Component Spatial Info'!O$231:O$575)</f>
        <v>1372868</v>
      </c>
      <c r="AJ343" s="62">
        <f>LOOKUP($D343,'Design Component Spatial Info'!$C$231:$C$575,'Design Component Spatial Info'!P$231:P$575)</f>
        <v>587250</v>
      </c>
      <c r="AM343" s="28">
        <v>0.117828</v>
      </c>
      <c r="AN343" s="97" t="str">
        <f t="shared" si="84"/>
        <v>L</v>
      </c>
    </row>
    <row r="344" spans="1:40" x14ac:dyDescent="0.2">
      <c r="A344" s="60" t="s">
        <v>765</v>
      </c>
      <c r="B344" s="60" t="s">
        <v>619</v>
      </c>
      <c r="C344" s="60" t="s">
        <v>31</v>
      </c>
      <c r="D344" s="60" t="s">
        <v>758</v>
      </c>
      <c r="E344" s="98" t="str">
        <f t="shared" si="97"/>
        <v>096-1</v>
      </c>
      <c r="F344" s="65">
        <v>41744</v>
      </c>
      <c r="G344" s="60" t="s">
        <v>382</v>
      </c>
      <c r="H344" s="58" t="s">
        <v>763</v>
      </c>
      <c r="I344" s="66">
        <v>0.32083333333333336</v>
      </c>
      <c r="J344" s="67">
        <v>1</v>
      </c>
      <c r="K344" s="60" t="s">
        <v>96</v>
      </c>
      <c r="L344" s="62">
        <v>2</v>
      </c>
      <c r="M344" s="62">
        <v>0</v>
      </c>
      <c r="N344" s="67">
        <v>4</v>
      </c>
      <c r="O344" s="60" t="s">
        <v>63</v>
      </c>
      <c r="P344" s="58" t="s">
        <v>141</v>
      </c>
      <c r="R344" s="62">
        <v>0</v>
      </c>
      <c r="V344" s="62"/>
      <c r="W344" s="62"/>
      <c r="AD344" s="62">
        <f>LOOKUP($D344,'Design Component Spatial Info'!$C$231:$C$575,'Design Component Spatial Info'!E$231:E$575)</f>
        <v>10</v>
      </c>
      <c r="AE344" s="62">
        <f>LOOKUP($D344,'Design Component Spatial Info'!$C$231:$C$575,'Design Component Spatial Info'!M$231:M$575)</f>
        <v>659750.5331</v>
      </c>
      <c r="AF344" s="62">
        <f>LOOKUP($D344,'Design Component Spatial Info'!$C$231:$C$575,'Design Component Spatial Info'!N$231:N$575)</f>
        <v>5561453.3805999998</v>
      </c>
      <c r="AG344" s="67">
        <f t="shared" si="98"/>
        <v>0</v>
      </c>
      <c r="AH344" s="67">
        <f t="shared" si="99"/>
        <v>0</v>
      </c>
      <c r="AI344" s="62">
        <f>LOOKUP($D344,'Design Component Spatial Info'!$C$231:$C$575,'Design Component Spatial Info'!O$231:O$575)</f>
        <v>1373668</v>
      </c>
      <c r="AJ344" s="62">
        <f>LOOKUP($D344,'Design Component Spatial Info'!$C$231:$C$575,'Design Component Spatial Info'!P$231:P$575)</f>
        <v>588050</v>
      </c>
      <c r="AM344" s="28">
        <v>0.10284900000000001</v>
      </c>
      <c r="AN344" s="97" t="str">
        <f t="shared" si="84"/>
        <v>L</v>
      </c>
    </row>
    <row r="345" spans="1:40" x14ac:dyDescent="0.2">
      <c r="A345" s="60" t="s">
        <v>765</v>
      </c>
      <c r="B345" s="60" t="s">
        <v>619</v>
      </c>
      <c r="C345" s="60" t="s">
        <v>31</v>
      </c>
      <c r="D345" s="60" t="s">
        <v>759</v>
      </c>
      <c r="E345" s="98" t="str">
        <f t="shared" si="97"/>
        <v>096-1</v>
      </c>
      <c r="F345" s="65">
        <v>41744</v>
      </c>
      <c r="G345" s="60" t="s">
        <v>382</v>
      </c>
      <c r="H345" s="58" t="s">
        <v>763</v>
      </c>
      <c r="I345" s="66">
        <v>0.35000000000000003</v>
      </c>
      <c r="J345" s="67">
        <v>1</v>
      </c>
      <c r="K345" s="60" t="s">
        <v>96</v>
      </c>
      <c r="L345" s="62">
        <v>2</v>
      </c>
      <c r="M345" s="62">
        <v>1</v>
      </c>
      <c r="N345" s="67">
        <v>4</v>
      </c>
      <c r="O345" s="60" t="s">
        <v>76</v>
      </c>
      <c r="P345" s="58" t="s">
        <v>141</v>
      </c>
      <c r="R345" s="62">
        <v>0</v>
      </c>
      <c r="V345" s="62"/>
      <c r="W345" s="62"/>
      <c r="AD345" s="62">
        <f>LOOKUP($D345,'Design Component Spatial Info'!$C$231:$C$575,'Design Component Spatial Info'!E$231:E$575)</f>
        <v>10</v>
      </c>
      <c r="AE345" s="62">
        <f>LOOKUP($D345,'Design Component Spatial Info'!$C$231:$C$575,'Design Component Spatial Info'!M$231:M$575)</f>
        <v>659785.72180000006</v>
      </c>
      <c r="AF345" s="62">
        <f>LOOKUP($D345,'Design Component Spatial Info'!$C$231:$C$575,'Design Component Spatial Info'!N$231:N$575)</f>
        <v>5562252.3662999999</v>
      </c>
      <c r="AG345" s="67">
        <f t="shared" si="98"/>
        <v>0</v>
      </c>
      <c r="AH345" s="67">
        <f t="shared" si="99"/>
        <v>0</v>
      </c>
      <c r="AI345" s="62">
        <f>LOOKUP($D345,'Design Component Spatial Info'!$C$231:$C$575,'Design Component Spatial Info'!O$231:O$575)</f>
        <v>1373668</v>
      </c>
      <c r="AJ345" s="62">
        <f>LOOKUP($D345,'Design Component Spatial Info'!$C$231:$C$575,'Design Component Spatial Info'!P$231:P$575)</f>
        <v>588850</v>
      </c>
      <c r="AM345" s="28">
        <v>0.124612</v>
      </c>
      <c r="AN345" s="97" t="str">
        <f t="shared" si="84"/>
        <v>L</v>
      </c>
    </row>
    <row r="346" spans="1:40" x14ac:dyDescent="0.2">
      <c r="A346" s="60" t="s">
        <v>765</v>
      </c>
      <c r="B346" s="60" t="s">
        <v>619</v>
      </c>
      <c r="C346" s="60" t="s">
        <v>31</v>
      </c>
      <c r="D346" s="60" t="s">
        <v>760</v>
      </c>
      <c r="E346" s="98" t="str">
        <f t="shared" si="97"/>
        <v>096-1</v>
      </c>
      <c r="F346" s="65">
        <v>41744</v>
      </c>
      <c r="G346" s="60" t="s">
        <v>382</v>
      </c>
      <c r="H346" s="58" t="s">
        <v>763</v>
      </c>
      <c r="I346" s="66">
        <v>0.38472222222222219</v>
      </c>
      <c r="J346" s="67">
        <v>1</v>
      </c>
      <c r="K346" s="60" t="s">
        <v>96</v>
      </c>
      <c r="L346" s="62">
        <v>4</v>
      </c>
      <c r="M346" s="62">
        <v>1</v>
      </c>
      <c r="N346" s="67">
        <v>3</v>
      </c>
      <c r="O346" s="60" t="s">
        <v>911</v>
      </c>
      <c r="P346" s="58" t="s">
        <v>141</v>
      </c>
      <c r="R346" s="62">
        <v>0</v>
      </c>
      <c r="V346" s="62"/>
      <c r="W346" s="62"/>
      <c r="AD346" s="62">
        <f>LOOKUP($D346,'Design Component Spatial Info'!$C$231:$C$575,'Design Component Spatial Info'!E$231:E$575)</f>
        <v>10</v>
      </c>
      <c r="AE346" s="62">
        <f>LOOKUP($D346,'Design Component Spatial Info'!$C$231:$C$575,'Design Component Spatial Info'!M$231:M$575)</f>
        <v>660549.85950000002</v>
      </c>
      <c r="AF346" s="62">
        <f>LOOKUP($D346,'Design Component Spatial Info'!$C$231:$C$575,'Design Component Spatial Info'!N$231:N$575)</f>
        <v>5561418.2231000001</v>
      </c>
      <c r="AG346" s="67">
        <f t="shared" si="98"/>
        <v>0</v>
      </c>
      <c r="AH346" s="67">
        <f t="shared" si="99"/>
        <v>0</v>
      </c>
      <c r="AI346" s="62">
        <f>LOOKUP($D346,'Design Component Spatial Info'!$C$231:$C$575,'Design Component Spatial Info'!O$231:O$575)</f>
        <v>1374468</v>
      </c>
      <c r="AJ346" s="62">
        <f>LOOKUP($D346,'Design Component Spatial Info'!$C$231:$C$575,'Design Component Spatial Info'!P$231:P$575)</f>
        <v>588050</v>
      </c>
      <c r="AM346" s="28">
        <v>0.14386499999999999</v>
      </c>
      <c r="AN346" s="97" t="str">
        <f t="shared" si="84"/>
        <v>L</v>
      </c>
    </row>
    <row r="347" spans="1:40" x14ac:dyDescent="0.2">
      <c r="A347" s="60" t="s">
        <v>765</v>
      </c>
      <c r="B347" s="60" t="s">
        <v>619</v>
      </c>
      <c r="C347" s="60" t="s">
        <v>31</v>
      </c>
      <c r="D347" s="60" t="s">
        <v>761</v>
      </c>
      <c r="E347" s="98" t="str">
        <f t="shared" si="97"/>
        <v>096-1</v>
      </c>
      <c r="F347" s="65">
        <v>41744</v>
      </c>
      <c r="G347" s="60" t="s">
        <v>382</v>
      </c>
      <c r="H347" s="58" t="s">
        <v>763</v>
      </c>
      <c r="I347" s="66">
        <v>0.33263888888888887</v>
      </c>
      <c r="J347" s="67">
        <v>1</v>
      </c>
      <c r="K347" s="60" t="s">
        <v>96</v>
      </c>
      <c r="L347" s="62">
        <v>2</v>
      </c>
      <c r="M347" s="62">
        <v>1</v>
      </c>
      <c r="N347" s="67">
        <v>4</v>
      </c>
      <c r="O347" s="60" t="s">
        <v>76</v>
      </c>
      <c r="P347" s="58" t="s">
        <v>383</v>
      </c>
      <c r="R347" s="62">
        <v>1</v>
      </c>
      <c r="S347" s="62" t="s">
        <v>74</v>
      </c>
      <c r="T347" s="58" t="s">
        <v>146</v>
      </c>
      <c r="U347" s="56" t="s">
        <v>83</v>
      </c>
      <c r="V347" s="62">
        <v>110</v>
      </c>
      <c r="W347" s="62">
        <v>275</v>
      </c>
      <c r="X347" s="62" t="s">
        <v>145</v>
      </c>
      <c r="Y347" s="56" t="s">
        <v>121</v>
      </c>
      <c r="AA347" s="56" t="s">
        <v>1293</v>
      </c>
      <c r="AB347" s="56" t="s">
        <v>912</v>
      </c>
      <c r="AD347" s="62">
        <f>LOOKUP($D347,'Design Component Spatial Info'!$C$231:$C$575,'Design Component Spatial Info'!E$231:E$575)</f>
        <v>10</v>
      </c>
      <c r="AE347" s="62">
        <f>LOOKUP($D347,'Design Component Spatial Info'!$C$231:$C$575,'Design Component Spatial Info'!M$231:M$575)</f>
        <v>660585.05480000004</v>
      </c>
      <c r="AF347" s="62">
        <f>LOOKUP($D347,'Design Component Spatial Info'!$C$231:$C$575,'Design Component Spatial Info'!N$231:N$575)</f>
        <v>5562217.2115000002</v>
      </c>
      <c r="AG347" s="67">
        <f t="shared" ref="AG347" si="109">IF(V347="",0,SIN(RADIANS(VALUE(V347)))*VALUE(W347)+AE347)</f>
        <v>660843.47027071612</v>
      </c>
      <c r="AH347" s="67">
        <f t="shared" ref="AH347" si="110">IF(V347="",0,COS(RADIANS(VALUE(V347)))*VALUE(W347)+AF347)</f>
        <v>5562123.1559605859</v>
      </c>
      <c r="AI347" s="62">
        <f>LOOKUP($D347,'Design Component Spatial Info'!$C$231:$C$575,'Design Component Spatial Info'!O$231:O$575)</f>
        <v>1374468</v>
      </c>
      <c r="AJ347" s="62">
        <f>LOOKUP($D347,'Design Component Spatial Info'!$C$231:$C$575,'Design Component Spatial Info'!P$231:P$575)</f>
        <v>588850</v>
      </c>
      <c r="AK347">
        <v>1374730.2690000001</v>
      </c>
      <c r="AL347">
        <v>588767.36699999997</v>
      </c>
      <c r="AM347" s="28">
        <v>9.4528000000000001E-2</v>
      </c>
      <c r="AN347" s="97" t="str">
        <f t="shared" si="84"/>
        <v>L</v>
      </c>
    </row>
    <row r="348" spans="1:40" x14ac:dyDescent="0.2">
      <c r="V348" s="62"/>
      <c r="W348" s="62"/>
    </row>
    <row r="349" spans="1:40" x14ac:dyDescent="0.2">
      <c r="V349" s="62"/>
      <c r="W349" s="62"/>
    </row>
    <row r="350" spans="1:40" x14ac:dyDescent="0.2">
      <c r="V350" s="62"/>
      <c r="W350" s="62"/>
    </row>
    <row r="351" spans="1:40" x14ac:dyDescent="0.2">
      <c r="V351" s="62"/>
      <c r="W351" s="62"/>
    </row>
    <row r="352" spans="1:40" x14ac:dyDescent="0.2">
      <c r="V352" s="62"/>
      <c r="W352" s="62"/>
    </row>
    <row r="353" spans="22:23" x14ac:dyDescent="0.2">
      <c r="V353" s="62"/>
      <c r="W353" s="62"/>
    </row>
    <row r="354" spans="22:23" x14ac:dyDescent="0.2">
      <c r="V354" s="62"/>
      <c r="W354" s="62"/>
    </row>
    <row r="355" spans="22:23" x14ac:dyDescent="0.2">
      <c r="V355" s="62"/>
      <c r="W355" s="62"/>
    </row>
    <row r="356" spans="22:23" x14ac:dyDescent="0.2">
      <c r="V356" s="62"/>
      <c r="W356" s="62"/>
    </row>
    <row r="357" spans="22:23" x14ac:dyDescent="0.2">
      <c r="V357" s="62"/>
      <c r="W357" s="62"/>
    </row>
    <row r="358" spans="22:23" x14ac:dyDescent="0.2">
      <c r="V358" s="62"/>
      <c r="W358" s="62"/>
    </row>
    <row r="359" spans="22:23" x14ac:dyDescent="0.2">
      <c r="V359" s="62"/>
      <c r="W359" s="62"/>
    </row>
    <row r="360" spans="22:23" x14ac:dyDescent="0.2">
      <c r="V360" s="62"/>
      <c r="W360" s="62"/>
    </row>
    <row r="361" spans="22:23" x14ac:dyDescent="0.2">
      <c r="V361" s="62"/>
      <c r="W361" s="62"/>
    </row>
    <row r="362" spans="22:23" x14ac:dyDescent="0.2">
      <c r="V362" s="62"/>
      <c r="W362" s="62"/>
    </row>
    <row r="363" spans="22:23" x14ac:dyDescent="0.2">
      <c r="V363" s="62"/>
      <c r="W363" s="62"/>
    </row>
    <row r="364" spans="22:23" x14ac:dyDescent="0.2">
      <c r="V364" s="62"/>
      <c r="W364" s="62"/>
    </row>
    <row r="365" spans="22:23" x14ac:dyDescent="0.2">
      <c r="V365" s="62"/>
      <c r="W365" s="62"/>
    </row>
    <row r="366" spans="22:23" x14ac:dyDescent="0.2">
      <c r="V366" s="62"/>
      <c r="W366" s="62"/>
    </row>
    <row r="367" spans="22:23" x14ac:dyDescent="0.2">
      <c r="V367" s="62"/>
      <c r="W367" s="62"/>
    </row>
    <row r="368" spans="22:23" x14ac:dyDescent="0.2">
      <c r="V368" s="62"/>
      <c r="W368" s="62"/>
    </row>
    <row r="369" spans="22:23" x14ac:dyDescent="0.2">
      <c r="V369" s="62"/>
      <c r="W369" s="62"/>
    </row>
    <row r="370" spans="22:23" x14ac:dyDescent="0.2">
      <c r="V370" s="62"/>
      <c r="W370" s="62"/>
    </row>
    <row r="371" spans="22:23" x14ac:dyDescent="0.2">
      <c r="V371" s="62"/>
      <c r="W371" s="62"/>
    </row>
    <row r="372" spans="22:23" x14ac:dyDescent="0.2">
      <c r="V372" s="62"/>
      <c r="W372" s="62"/>
    </row>
    <row r="373" spans="22:23" x14ac:dyDescent="0.2">
      <c r="V373" s="62"/>
      <c r="W373" s="62"/>
    </row>
    <row r="374" spans="22:23" x14ac:dyDescent="0.2">
      <c r="V374" s="62"/>
      <c r="W374" s="62"/>
    </row>
    <row r="375" spans="22:23" x14ac:dyDescent="0.2">
      <c r="V375" s="62"/>
      <c r="W375" s="62"/>
    </row>
    <row r="376" spans="22:23" x14ac:dyDescent="0.2">
      <c r="V376" s="62"/>
      <c r="W376" s="62"/>
    </row>
    <row r="377" spans="22:23" x14ac:dyDescent="0.2">
      <c r="V377" s="62"/>
      <c r="W377" s="62"/>
    </row>
    <row r="378" spans="22:23" x14ac:dyDescent="0.2">
      <c r="V378" s="62"/>
      <c r="W378" s="62"/>
    </row>
    <row r="379" spans="22:23" x14ac:dyDescent="0.2">
      <c r="V379" s="62"/>
      <c r="W379" s="62"/>
    </row>
    <row r="380" spans="22:23" x14ac:dyDescent="0.2">
      <c r="V380" s="62"/>
      <c r="W380" s="62"/>
    </row>
    <row r="381" spans="22:23" x14ac:dyDescent="0.2">
      <c r="V381" s="62"/>
      <c r="W381" s="62"/>
    </row>
    <row r="382" spans="22:23" x14ac:dyDescent="0.2">
      <c r="V382" s="62"/>
      <c r="W382" s="62"/>
    </row>
    <row r="383" spans="22:23" x14ac:dyDescent="0.2">
      <c r="V383" s="62"/>
      <c r="W383" s="62"/>
    </row>
    <row r="384" spans="22:23" x14ac:dyDescent="0.2">
      <c r="V384" s="62"/>
      <c r="W384" s="62"/>
    </row>
    <row r="385" spans="22:23" x14ac:dyDescent="0.2">
      <c r="V385" s="62"/>
      <c r="W385" s="62"/>
    </row>
    <row r="386" spans="22:23" x14ac:dyDescent="0.2">
      <c r="V386" s="62"/>
      <c r="W386" s="62"/>
    </row>
    <row r="387" spans="22:23" x14ac:dyDescent="0.2">
      <c r="V387" s="62"/>
      <c r="W387" s="62"/>
    </row>
    <row r="388" spans="22:23" x14ac:dyDescent="0.2">
      <c r="V388" s="62"/>
      <c r="W388" s="62"/>
    </row>
    <row r="389" spans="22:23" x14ac:dyDescent="0.2">
      <c r="V389" s="62"/>
      <c r="W389" s="62"/>
    </row>
    <row r="390" spans="22:23" x14ac:dyDescent="0.2">
      <c r="V390" s="62"/>
      <c r="W390" s="62"/>
    </row>
    <row r="391" spans="22:23" x14ac:dyDescent="0.2">
      <c r="V391" s="62"/>
      <c r="W391" s="62"/>
    </row>
    <row r="392" spans="22:23" x14ac:dyDescent="0.2">
      <c r="V392" s="62"/>
      <c r="W392" s="62"/>
    </row>
    <row r="393" spans="22:23" x14ac:dyDescent="0.2">
      <c r="V393" s="62"/>
      <c r="W393" s="62"/>
    </row>
    <row r="394" spans="22:23" x14ac:dyDescent="0.2">
      <c r="V394" s="62"/>
      <c r="W394" s="62"/>
    </row>
    <row r="395" spans="22:23" x14ac:dyDescent="0.2">
      <c r="V395" s="62"/>
      <c r="W395" s="62"/>
    </row>
    <row r="396" spans="22:23" x14ac:dyDescent="0.2">
      <c r="V396" s="62"/>
      <c r="W396" s="62"/>
    </row>
    <row r="397" spans="22:23" x14ac:dyDescent="0.2">
      <c r="V397" s="62"/>
      <c r="W397" s="62"/>
    </row>
    <row r="398" spans="22:23" x14ac:dyDescent="0.2">
      <c r="V398" s="62"/>
      <c r="W398" s="62"/>
    </row>
  </sheetData>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AN674"/>
  <sheetViews>
    <sheetView topLeftCell="A193" workbookViewId="0">
      <selection activeCell="D1" sqref="D1:R1048576"/>
    </sheetView>
  </sheetViews>
  <sheetFormatPr defaultColWidth="9.140625" defaultRowHeight="12.75" x14ac:dyDescent="0.2"/>
  <cols>
    <col min="1" max="1" width="16" style="60" customWidth="1"/>
    <col min="2" max="2" width="13.42578125" style="60" customWidth="1"/>
    <col min="3" max="3" width="5.28515625" style="60" customWidth="1"/>
    <col min="4" max="4" width="12.7109375" style="60" customWidth="1"/>
    <col min="5" max="5" width="6.140625" style="60" customWidth="1"/>
    <col min="6" max="6" width="11.7109375" style="60" customWidth="1"/>
    <col min="7" max="7" width="9.140625" style="60" customWidth="1"/>
    <col min="8" max="8" width="17.42578125" style="60" customWidth="1"/>
    <col min="9" max="9" width="6" style="60" customWidth="1"/>
    <col min="10" max="10" width="4.42578125" style="60" customWidth="1"/>
    <col min="11" max="11" width="6.7109375" style="60" customWidth="1"/>
    <col min="12" max="13" width="3.7109375" style="56" customWidth="1"/>
    <col min="14" max="15" width="3.28515625" style="60" customWidth="1"/>
    <col min="16" max="16" width="7.7109375" style="58" customWidth="1"/>
    <col min="17" max="17" width="5.85546875" style="67" customWidth="1"/>
    <col min="18" max="18" width="4.42578125" style="62" customWidth="1"/>
    <col min="19" max="19" width="3.28515625" style="62" customWidth="1"/>
    <col min="20" max="20" width="4.42578125" style="58" customWidth="1"/>
    <col min="21" max="21" width="3.85546875" style="56" customWidth="1"/>
    <col min="22" max="22" width="5.7109375" style="56" customWidth="1"/>
    <col min="23" max="23" width="6.28515625" style="56" customWidth="1"/>
    <col min="24" max="24" width="4" style="62" customWidth="1"/>
    <col min="25" max="26" width="3.28515625" style="56" customWidth="1"/>
    <col min="27" max="27" width="9" style="56" customWidth="1"/>
    <col min="28" max="28" width="12.42578125" style="56" customWidth="1"/>
    <col min="29" max="29" width="3.42578125" style="56" customWidth="1"/>
    <col min="30" max="30" width="4.5703125" style="56" customWidth="1"/>
    <col min="31" max="31" width="10" style="56" customWidth="1"/>
    <col min="32" max="34" width="9.140625" style="56" customWidth="1"/>
    <col min="35" max="36" width="13.85546875" style="56" customWidth="1"/>
    <col min="37" max="16384" width="9.140625" style="56"/>
  </cols>
  <sheetData>
    <row r="1" spans="1:39" s="64" customFormat="1" ht="88.5" customHeight="1" x14ac:dyDescent="0.2">
      <c r="A1" s="64" t="s">
        <v>19</v>
      </c>
      <c r="B1" s="64" t="s">
        <v>6</v>
      </c>
      <c r="C1" s="64" t="s">
        <v>3</v>
      </c>
      <c r="D1" s="64" t="s">
        <v>51</v>
      </c>
      <c r="E1" s="64" t="s">
        <v>881</v>
      </c>
      <c r="F1" s="64" t="s">
        <v>22</v>
      </c>
      <c r="G1" s="64" t="s">
        <v>50</v>
      </c>
      <c r="H1" s="64" t="s">
        <v>77</v>
      </c>
      <c r="I1" s="64" t="s">
        <v>52</v>
      </c>
      <c r="J1" s="64" t="s">
        <v>148</v>
      </c>
      <c r="K1" s="64" t="s">
        <v>54</v>
      </c>
      <c r="L1" s="64" t="s">
        <v>46</v>
      </c>
      <c r="M1" s="64" t="s">
        <v>26</v>
      </c>
      <c r="N1" s="64" t="s">
        <v>29</v>
      </c>
      <c r="O1" s="64" t="s">
        <v>28</v>
      </c>
      <c r="P1" s="64" t="s">
        <v>11</v>
      </c>
      <c r="Q1" s="64" t="s">
        <v>386</v>
      </c>
      <c r="R1" s="64" t="s">
        <v>12</v>
      </c>
      <c r="S1" s="64" t="s">
        <v>32</v>
      </c>
      <c r="T1" s="64" t="s">
        <v>72</v>
      </c>
      <c r="U1" s="64" t="s">
        <v>73</v>
      </c>
      <c r="V1" s="64" t="s">
        <v>47</v>
      </c>
      <c r="W1" s="64" t="s">
        <v>48</v>
      </c>
      <c r="X1" s="64" t="s">
        <v>49</v>
      </c>
      <c r="Y1" s="64" t="s">
        <v>13</v>
      </c>
      <c r="Z1" s="64" t="s">
        <v>41</v>
      </c>
      <c r="AA1" s="64" t="s">
        <v>79</v>
      </c>
      <c r="AB1" s="64" t="s">
        <v>10</v>
      </c>
      <c r="AC1" s="64" t="s">
        <v>147</v>
      </c>
      <c r="AD1" s="64" t="s">
        <v>151</v>
      </c>
      <c r="AE1" s="64" t="s">
        <v>152</v>
      </c>
      <c r="AF1" s="64" t="s">
        <v>153</v>
      </c>
      <c r="AG1" s="64" t="s">
        <v>154</v>
      </c>
      <c r="AH1" s="64" t="s">
        <v>155</v>
      </c>
      <c r="AI1" s="64" t="s">
        <v>156</v>
      </c>
      <c r="AJ1" s="64" t="s">
        <v>157</v>
      </c>
      <c r="AK1" s="96" t="s">
        <v>159</v>
      </c>
      <c r="AL1" s="96" t="s">
        <v>158</v>
      </c>
      <c r="AM1" s="64" t="s">
        <v>945</v>
      </c>
    </row>
    <row r="2" spans="1:39" x14ac:dyDescent="0.2">
      <c r="A2" s="60" t="s">
        <v>764</v>
      </c>
      <c r="B2" s="60" t="s">
        <v>161</v>
      </c>
      <c r="C2" s="60" t="s">
        <v>31</v>
      </c>
      <c r="D2" s="58" t="s">
        <v>404</v>
      </c>
      <c r="E2" s="58" t="s">
        <v>1217</v>
      </c>
      <c r="F2" s="65">
        <v>41729</v>
      </c>
      <c r="G2" s="60" t="s">
        <v>382</v>
      </c>
      <c r="H2" s="58" t="s">
        <v>385</v>
      </c>
      <c r="I2" s="66">
        <v>0.51458333333333328</v>
      </c>
      <c r="J2" s="58">
        <v>1</v>
      </c>
      <c r="K2" s="56" t="s">
        <v>95</v>
      </c>
      <c r="L2" s="67">
        <v>7</v>
      </c>
      <c r="M2" s="67">
        <v>1</v>
      </c>
      <c r="N2" s="67">
        <v>4</v>
      </c>
      <c r="O2" s="58" t="s">
        <v>63</v>
      </c>
      <c r="P2" s="56" t="s">
        <v>141</v>
      </c>
      <c r="Q2" s="62"/>
      <c r="R2" s="62">
        <v>0</v>
      </c>
      <c r="S2" s="56"/>
      <c r="T2" s="56"/>
      <c r="V2" s="62"/>
      <c r="W2" s="62"/>
      <c r="X2" s="56"/>
      <c r="AA2" s="62"/>
      <c r="AD2" s="62">
        <f>LOOKUP($D2,'Design Component Spatial Info'!$C$2:$C$230,'Design Component Spatial Info'!E$2:E$230)</f>
        <v>10</v>
      </c>
      <c r="AE2" s="62">
        <f>LOOKUP($D2,'Design Component Spatial Info'!$C$2:$C$230,'Design Component Spatial Info'!F$2:F$230)</f>
        <v>643519</v>
      </c>
      <c r="AF2" s="62">
        <f>LOOKUP($D2,'Design Component Spatial Info'!$C$2:$C$230,'Design Component Spatial Info'!G$2:G$230)</f>
        <v>5554818</v>
      </c>
      <c r="AG2" s="67">
        <f>IF(V2="",0,SIN(RADIANS(VALUE(V2)))*VALUE(W2)+AE2)</f>
        <v>0</v>
      </c>
      <c r="AH2" s="67">
        <f>IF(V2="",0,COS(RADIANS(VALUE(V2)))*VALUE(W2)+AF2)</f>
        <v>0</v>
      </c>
      <c r="AI2" s="136">
        <f>LOOKUP($D2,'Design Component Spatial Info'!$C$2:$C$230,'Design Component Spatial Info'!I$2:I$230)</f>
        <v>1357744.3319999999</v>
      </c>
      <c r="AJ2" s="136">
        <f>LOOKUP($D2,'Design Component Spatial Info'!$C$2:$C$230,'Design Component Spatial Info'!J$2:J$230)</f>
        <v>580706.54079999996</v>
      </c>
    </row>
    <row r="3" spans="1:39" x14ac:dyDescent="0.2">
      <c r="A3" s="60" t="s">
        <v>764</v>
      </c>
      <c r="B3" s="60" t="s">
        <v>161</v>
      </c>
      <c r="C3" s="60" t="s">
        <v>31</v>
      </c>
      <c r="D3" s="58" t="s">
        <v>405</v>
      </c>
      <c r="E3" s="58" t="s">
        <v>896</v>
      </c>
      <c r="F3" s="65">
        <v>41729</v>
      </c>
      <c r="G3" s="60" t="s">
        <v>382</v>
      </c>
      <c r="H3" s="58" t="s">
        <v>385</v>
      </c>
      <c r="I3" s="66">
        <v>0.51944444444444449</v>
      </c>
      <c r="J3" s="58">
        <v>1</v>
      </c>
      <c r="K3" s="56" t="s">
        <v>95</v>
      </c>
      <c r="L3" s="67">
        <v>7</v>
      </c>
      <c r="M3" s="67">
        <v>2</v>
      </c>
      <c r="N3" s="67">
        <v>4</v>
      </c>
      <c r="O3" s="58" t="s">
        <v>63</v>
      </c>
      <c r="P3" s="56" t="s">
        <v>141</v>
      </c>
      <c r="Q3" s="62"/>
      <c r="R3" s="62">
        <v>0</v>
      </c>
      <c r="S3" s="56"/>
      <c r="T3" s="56"/>
      <c r="V3" s="62"/>
      <c r="W3" s="62"/>
      <c r="X3" s="56"/>
      <c r="AD3" s="62">
        <f>LOOKUP($D3,'Design Component Spatial Info'!$C$2:$C$230,'Design Component Spatial Info'!E$2:E$230)</f>
        <v>10</v>
      </c>
      <c r="AE3" s="62">
        <f>LOOKUP($D3,'Design Component Spatial Info'!$C$2:$C$230,'Design Component Spatial Info'!F$2:F$230)</f>
        <v>642731</v>
      </c>
      <c r="AF3" s="62">
        <f>LOOKUP($D3,'Design Component Spatial Info'!$C$2:$C$230,'Design Component Spatial Info'!G$2:G$230)</f>
        <v>5554758</v>
      </c>
      <c r="AG3" s="67">
        <f t="shared" ref="AG3:AG66" si="0">IF(V3="",0,SIN(RADIANS(VALUE(V3)))*VALUE(W3)+AE3)</f>
        <v>0</v>
      </c>
      <c r="AH3" s="67">
        <f t="shared" ref="AH3:AH66" si="1">IF(V3="",0,COS(RADIANS(VALUE(V3)))*VALUE(W3)+AF3)</f>
        <v>0</v>
      </c>
      <c r="AI3" s="136">
        <f>LOOKUP($D3,'Design Component Spatial Info'!$C$2:$C$230,'Design Component Spatial Info'!I$2:I$230)</f>
        <v>1356960.325</v>
      </c>
      <c r="AJ3" s="136">
        <f>LOOKUP($D3,'Design Component Spatial Info'!$C$2:$C$230,'Design Component Spatial Info'!J$2:J$230)</f>
        <v>580612.56510000001</v>
      </c>
    </row>
    <row r="4" spans="1:39" x14ac:dyDescent="0.2">
      <c r="A4" s="60" t="s">
        <v>764</v>
      </c>
      <c r="B4" s="60" t="s">
        <v>161</v>
      </c>
      <c r="C4" s="60" t="s">
        <v>31</v>
      </c>
      <c r="D4" s="58" t="s">
        <v>406</v>
      </c>
      <c r="E4" s="58" t="s">
        <v>896</v>
      </c>
      <c r="F4" s="65">
        <v>41729</v>
      </c>
      <c r="G4" s="60" t="s">
        <v>382</v>
      </c>
      <c r="H4" s="58" t="s">
        <v>385</v>
      </c>
      <c r="I4" s="66">
        <v>0.52500000000000002</v>
      </c>
      <c r="J4" s="58">
        <v>1</v>
      </c>
      <c r="K4" s="56" t="s">
        <v>95</v>
      </c>
      <c r="L4" s="67">
        <v>7</v>
      </c>
      <c r="M4" s="67">
        <v>2</v>
      </c>
      <c r="N4" s="67">
        <v>4</v>
      </c>
      <c r="O4" s="58" t="s">
        <v>63</v>
      </c>
      <c r="P4" s="56" t="s">
        <v>383</v>
      </c>
      <c r="Q4" s="62">
        <v>64</v>
      </c>
      <c r="R4" s="62">
        <v>1</v>
      </c>
      <c r="S4" s="56" t="s">
        <v>135</v>
      </c>
      <c r="T4" s="56" t="s">
        <v>144</v>
      </c>
      <c r="U4" s="56" t="s">
        <v>87</v>
      </c>
      <c r="V4" s="62">
        <v>136</v>
      </c>
      <c r="W4" s="62">
        <v>176</v>
      </c>
      <c r="X4" s="56" t="s">
        <v>145</v>
      </c>
      <c r="Y4" s="56" t="s">
        <v>121</v>
      </c>
      <c r="AA4" s="56" t="s">
        <v>1063</v>
      </c>
      <c r="AD4" s="62">
        <f>LOOKUP($D4,'Design Component Spatial Info'!$C$2:$C$230,'Design Component Spatial Info'!E$2:E$230)</f>
        <v>10</v>
      </c>
      <c r="AE4" s="62">
        <f>LOOKUP($D4,'Design Component Spatial Info'!$C$2:$C$230,'Design Component Spatial Info'!F$2:F$230)</f>
        <v>641960</v>
      </c>
      <c r="AF4" s="62">
        <f>LOOKUP($D4,'Design Component Spatial Info'!$C$2:$C$230,'Design Component Spatial Info'!G$2:G$230)</f>
        <v>5554803</v>
      </c>
      <c r="AG4" s="67">
        <f t="shared" si="0"/>
        <v>642082.25987320079</v>
      </c>
      <c r="AH4" s="67">
        <f t="shared" si="1"/>
        <v>5554676.3961951407</v>
      </c>
      <c r="AI4" s="136">
        <f>LOOKUP($D4,'Design Component Spatial Info'!$C$2:$C$230,'Design Component Spatial Info'!I$2:I$230)</f>
        <v>1356188.0519999999</v>
      </c>
      <c r="AJ4" s="136">
        <f>LOOKUP($D4,'Design Component Spatial Info'!$C$2:$C$230,'Design Component Spatial Info'!J$2:J$230)</f>
        <v>580623.60730000003</v>
      </c>
      <c r="AK4">
        <v>1356315</v>
      </c>
      <c r="AL4">
        <v>580502</v>
      </c>
    </row>
    <row r="5" spans="1:39" x14ac:dyDescent="0.2">
      <c r="A5" s="60" t="s">
        <v>764</v>
      </c>
      <c r="B5" s="60" t="s">
        <v>161</v>
      </c>
      <c r="C5" s="60" t="s">
        <v>31</v>
      </c>
      <c r="D5" s="58" t="s">
        <v>407</v>
      </c>
      <c r="E5" s="58"/>
      <c r="F5" s="65">
        <v>41729</v>
      </c>
      <c r="G5" s="60" t="s">
        <v>382</v>
      </c>
      <c r="H5" s="58" t="s">
        <v>385</v>
      </c>
      <c r="I5" s="66">
        <v>0.53194444444444444</v>
      </c>
      <c r="J5" s="58">
        <v>1</v>
      </c>
      <c r="K5" s="56" t="s">
        <v>95</v>
      </c>
      <c r="L5" s="67">
        <v>7</v>
      </c>
      <c r="M5" s="67">
        <v>2</v>
      </c>
      <c r="N5" s="67">
        <v>4</v>
      </c>
      <c r="O5" s="58" t="s">
        <v>63</v>
      </c>
      <c r="P5" s="56" t="s">
        <v>141</v>
      </c>
      <c r="Q5" s="62"/>
      <c r="R5" s="62">
        <v>0</v>
      </c>
      <c r="S5" s="56"/>
      <c r="T5" s="56"/>
      <c r="V5" s="62"/>
      <c r="W5" s="62"/>
      <c r="X5" s="56"/>
      <c r="AD5" s="62">
        <f>LOOKUP($D5,'Design Component Spatial Info'!$C$2:$C$230,'Design Component Spatial Info'!E$2:E$230)</f>
        <v>10</v>
      </c>
      <c r="AE5" s="62">
        <f>LOOKUP($D5,'Design Component Spatial Info'!$C$2:$C$230,'Design Component Spatial Info'!F$2:F$230)</f>
        <v>641288</v>
      </c>
      <c r="AF5" s="62">
        <f>LOOKUP($D5,'Design Component Spatial Info'!$C$2:$C$230,'Design Component Spatial Info'!G$2:G$230)</f>
        <v>5555213</v>
      </c>
      <c r="AG5" s="67">
        <f t="shared" si="0"/>
        <v>0</v>
      </c>
      <c r="AH5" s="67">
        <f t="shared" si="1"/>
        <v>0</v>
      </c>
      <c r="AI5" s="136">
        <f>LOOKUP($D5,'Design Component Spatial Info'!$C$2:$C$230,'Design Component Spatial Info'!I$2:I$230)</f>
        <v>1355498.1810000001</v>
      </c>
      <c r="AJ5" s="136">
        <f>LOOKUP($D5,'Design Component Spatial Info'!$C$2:$C$230,'Design Component Spatial Info'!J$2:J$230)</f>
        <v>581003.84609999997</v>
      </c>
    </row>
    <row r="6" spans="1:39" x14ac:dyDescent="0.2">
      <c r="A6" s="60" t="s">
        <v>764</v>
      </c>
      <c r="B6" s="60" t="s">
        <v>161</v>
      </c>
      <c r="C6" s="60" t="s">
        <v>31</v>
      </c>
      <c r="D6" s="58" t="s">
        <v>398</v>
      </c>
      <c r="E6" s="58"/>
      <c r="F6" s="65">
        <v>41729</v>
      </c>
      <c r="G6" s="60" t="s">
        <v>382</v>
      </c>
      <c r="H6" s="58" t="s">
        <v>385</v>
      </c>
      <c r="I6" s="66">
        <v>0.55347222222222225</v>
      </c>
      <c r="J6" s="58">
        <v>1</v>
      </c>
      <c r="K6" s="56" t="s">
        <v>95</v>
      </c>
      <c r="L6" s="67">
        <v>7</v>
      </c>
      <c r="M6" s="67">
        <v>2</v>
      </c>
      <c r="N6" s="67">
        <v>3</v>
      </c>
      <c r="O6" s="58" t="s">
        <v>63</v>
      </c>
      <c r="P6" s="56" t="s">
        <v>141</v>
      </c>
      <c r="Q6" s="62"/>
      <c r="R6" s="62">
        <v>0</v>
      </c>
      <c r="S6" s="56"/>
      <c r="T6" s="56"/>
      <c r="V6" s="62"/>
      <c r="W6" s="62"/>
      <c r="X6" s="56"/>
      <c r="AD6" s="62">
        <f>LOOKUP($D6,'Design Component Spatial Info'!$C$2:$C$230,'Design Component Spatial Info'!E$2:E$230)</f>
        <v>10</v>
      </c>
      <c r="AE6" s="62">
        <f>LOOKUP($D6,'Design Component Spatial Info'!$C$2:$C$230,'Design Component Spatial Info'!F$2:F$230)</f>
        <v>656896</v>
      </c>
      <c r="AF6" s="62">
        <f>LOOKUP($D6,'Design Component Spatial Info'!$C$2:$C$230,'Design Component Spatial Info'!G$2:G$230)</f>
        <v>5547645</v>
      </c>
      <c r="AG6" s="67">
        <f t="shared" si="0"/>
        <v>0</v>
      </c>
      <c r="AH6" s="67">
        <f t="shared" si="1"/>
        <v>0</v>
      </c>
      <c r="AI6" s="136">
        <f>LOOKUP($D6,'Design Component Spatial Info'!$C$2:$C$230,'Design Component Spatial Info'!I$2:I$230)</f>
        <v>1371424.226</v>
      </c>
      <c r="AJ6" s="136">
        <f>LOOKUP($D6,'Design Component Spatial Info'!$C$2:$C$230,'Design Component Spatial Info'!J$2:J$230)</f>
        <v>574125.80290000001</v>
      </c>
    </row>
    <row r="7" spans="1:39" x14ac:dyDescent="0.2">
      <c r="A7" s="60" t="s">
        <v>764</v>
      </c>
      <c r="B7" s="60" t="s">
        <v>161</v>
      </c>
      <c r="C7" s="60" t="s">
        <v>31</v>
      </c>
      <c r="D7" s="58" t="s">
        <v>399</v>
      </c>
      <c r="E7" s="58" t="s">
        <v>1201</v>
      </c>
      <c r="F7" s="65">
        <v>41729</v>
      </c>
      <c r="G7" s="60" t="s">
        <v>382</v>
      </c>
      <c r="H7" s="58" t="s">
        <v>385</v>
      </c>
      <c r="I7" s="66">
        <v>0.55833333333333335</v>
      </c>
      <c r="J7" s="58">
        <v>1</v>
      </c>
      <c r="K7" s="56" t="s">
        <v>95</v>
      </c>
      <c r="L7" s="67">
        <v>7</v>
      </c>
      <c r="M7" s="67">
        <v>2</v>
      </c>
      <c r="N7" s="67">
        <v>3</v>
      </c>
      <c r="O7" s="58" t="s">
        <v>63</v>
      </c>
      <c r="P7" s="56" t="s">
        <v>141</v>
      </c>
      <c r="Q7" s="62"/>
      <c r="R7" s="62">
        <v>0</v>
      </c>
      <c r="S7" s="56"/>
      <c r="T7" s="56"/>
      <c r="V7" s="62"/>
      <c r="W7" s="62"/>
      <c r="X7" s="56"/>
      <c r="AD7" s="62">
        <f>LOOKUP($D7,'Design Component Spatial Info'!$C$2:$C$230,'Design Component Spatial Info'!E$2:E$230)</f>
        <v>10</v>
      </c>
      <c r="AE7" s="62">
        <f>LOOKUP($D7,'Design Component Spatial Info'!$C$2:$C$230,'Design Component Spatial Info'!F$2:F$230)</f>
        <v>656251</v>
      </c>
      <c r="AF7" s="62">
        <f>LOOKUP($D7,'Design Component Spatial Info'!$C$2:$C$230,'Design Component Spatial Info'!G$2:G$230)</f>
        <v>5547177</v>
      </c>
      <c r="AG7" s="67">
        <f t="shared" si="0"/>
        <v>0</v>
      </c>
      <c r="AH7" s="67">
        <f t="shared" si="1"/>
        <v>0</v>
      </c>
      <c r="AI7" s="136">
        <f>LOOKUP($D7,'Design Component Spatial Info'!$C$2:$C$230,'Design Component Spatial Info'!I$2:I$230)</f>
        <v>1370800.4809999999</v>
      </c>
      <c r="AJ7" s="136">
        <f>LOOKUP($D7,'Design Component Spatial Info'!$C$2:$C$230,'Design Component Spatial Info'!J$2:J$230)</f>
        <v>573630.25829999999</v>
      </c>
    </row>
    <row r="8" spans="1:39" x14ac:dyDescent="0.2">
      <c r="A8" s="60" t="s">
        <v>764</v>
      </c>
      <c r="B8" s="60" t="s">
        <v>161</v>
      </c>
      <c r="C8" s="60" t="s">
        <v>31</v>
      </c>
      <c r="D8" s="58" t="s">
        <v>400</v>
      </c>
      <c r="E8" s="58" t="s">
        <v>1202</v>
      </c>
      <c r="F8" s="65">
        <v>41729</v>
      </c>
      <c r="G8" s="60" t="s">
        <v>382</v>
      </c>
      <c r="H8" s="58" t="s">
        <v>385</v>
      </c>
      <c r="I8" s="66">
        <v>0.56527777777777777</v>
      </c>
      <c r="J8" s="58">
        <v>1</v>
      </c>
      <c r="K8" s="56" t="s">
        <v>95</v>
      </c>
      <c r="L8" s="67">
        <v>7</v>
      </c>
      <c r="M8" s="67">
        <v>2</v>
      </c>
      <c r="N8" s="67">
        <v>3</v>
      </c>
      <c r="O8" s="58" t="s">
        <v>63</v>
      </c>
      <c r="P8" s="56" t="s">
        <v>141</v>
      </c>
      <c r="Q8" s="62"/>
      <c r="R8" s="62">
        <v>0</v>
      </c>
      <c r="S8" s="56"/>
      <c r="T8" s="56"/>
      <c r="V8" s="62"/>
      <c r="W8" s="62"/>
      <c r="X8" s="56"/>
      <c r="AD8" s="62">
        <f>LOOKUP($D8,'Design Component Spatial Info'!$C$2:$C$230,'Design Component Spatial Info'!E$2:E$230)</f>
        <v>10</v>
      </c>
      <c r="AE8" s="62">
        <f>LOOKUP($D8,'Design Component Spatial Info'!$C$2:$C$230,'Design Component Spatial Info'!F$2:F$230)</f>
        <v>651568</v>
      </c>
      <c r="AF8" s="62">
        <f>LOOKUP($D8,'Design Component Spatial Info'!$C$2:$C$230,'Design Component Spatial Info'!G$2:G$230)</f>
        <v>5542032</v>
      </c>
      <c r="AG8" s="67">
        <f t="shared" si="0"/>
        <v>0</v>
      </c>
      <c r="AH8" s="67">
        <f t="shared" si="1"/>
        <v>0</v>
      </c>
      <c r="AI8" s="136">
        <f>LOOKUP($D8,'Design Component Spatial Info'!$C$2:$C$230,'Design Component Spatial Info'!I$2:I$230)</f>
        <v>1366347.5260000001</v>
      </c>
      <c r="AJ8" s="136">
        <f>LOOKUP($D8,'Design Component Spatial Info'!$C$2:$C$230,'Design Component Spatial Info'!J$2:J$230)</f>
        <v>568283.71389999997</v>
      </c>
    </row>
    <row r="9" spans="1:39" x14ac:dyDescent="0.2">
      <c r="A9" s="60" t="s">
        <v>764</v>
      </c>
      <c r="B9" s="60" t="s">
        <v>161</v>
      </c>
      <c r="C9" s="60" t="s">
        <v>31</v>
      </c>
      <c r="D9" s="58" t="s">
        <v>401</v>
      </c>
      <c r="E9" s="58" t="s">
        <v>1202</v>
      </c>
      <c r="F9" s="65">
        <v>41729</v>
      </c>
      <c r="G9" s="60" t="s">
        <v>382</v>
      </c>
      <c r="H9" s="58" t="s">
        <v>385</v>
      </c>
      <c r="I9" s="66">
        <v>0.57013888888888886</v>
      </c>
      <c r="J9" s="58">
        <v>1</v>
      </c>
      <c r="K9" s="56" t="s">
        <v>95</v>
      </c>
      <c r="L9" s="67">
        <v>7</v>
      </c>
      <c r="M9" s="67">
        <v>2</v>
      </c>
      <c r="N9" s="67">
        <v>2</v>
      </c>
      <c r="O9" s="58" t="s">
        <v>63</v>
      </c>
      <c r="P9" s="56" t="s">
        <v>141</v>
      </c>
      <c r="Q9" s="62"/>
      <c r="R9" s="62">
        <v>0</v>
      </c>
      <c r="S9" s="56"/>
      <c r="T9" s="56"/>
      <c r="V9" s="62"/>
      <c r="W9" s="62"/>
      <c r="X9" s="56"/>
      <c r="AD9" s="62">
        <f>LOOKUP($D9,'Design Component Spatial Info'!$C$2:$C$230,'Design Component Spatial Info'!E$2:E$230)</f>
        <v>10</v>
      </c>
      <c r="AE9" s="62">
        <f>LOOKUP($D9,'Design Component Spatial Info'!$C$2:$C$230,'Design Component Spatial Info'!F$2:F$230)</f>
        <v>650683</v>
      </c>
      <c r="AF9" s="62">
        <f>LOOKUP($D9,'Design Component Spatial Info'!$C$2:$C$230,'Design Component Spatial Info'!G$2:G$230)</f>
        <v>5540742</v>
      </c>
      <c r="AG9" s="67">
        <f t="shared" si="0"/>
        <v>0</v>
      </c>
      <c r="AH9" s="67">
        <f t="shared" si="1"/>
        <v>0</v>
      </c>
      <c r="AI9" s="136">
        <f>LOOKUP($D9,'Design Component Spatial Info'!$C$2:$C$230,'Design Component Spatial Info'!I$2:I$230)</f>
        <v>1365520.4350000001</v>
      </c>
      <c r="AJ9" s="136">
        <f>LOOKUP($D9,'Design Component Spatial Info'!$C$2:$C$230,'Design Component Spatial Info'!J$2:J$230)</f>
        <v>566955.92079999996</v>
      </c>
    </row>
    <row r="10" spans="1:39" x14ac:dyDescent="0.2">
      <c r="A10" s="60" t="s">
        <v>764</v>
      </c>
      <c r="B10" s="60" t="s">
        <v>161</v>
      </c>
      <c r="C10" s="60" t="s">
        <v>31</v>
      </c>
      <c r="D10" s="58" t="s">
        <v>402</v>
      </c>
      <c r="E10" s="58" t="s">
        <v>1203</v>
      </c>
      <c r="F10" s="65">
        <v>41729</v>
      </c>
      <c r="G10" s="60" t="s">
        <v>382</v>
      </c>
      <c r="H10" s="58" t="s">
        <v>385</v>
      </c>
      <c r="I10" s="66">
        <v>0.57430555555555551</v>
      </c>
      <c r="J10" s="58">
        <v>1</v>
      </c>
      <c r="K10" s="56" t="s">
        <v>95</v>
      </c>
      <c r="L10" s="67">
        <v>7</v>
      </c>
      <c r="M10" s="67">
        <v>2</v>
      </c>
      <c r="N10" s="67">
        <v>2</v>
      </c>
      <c r="O10" s="58" t="s">
        <v>63</v>
      </c>
      <c r="P10" s="56" t="s">
        <v>141</v>
      </c>
      <c r="Q10" s="62"/>
      <c r="R10" s="62">
        <v>0</v>
      </c>
      <c r="S10" s="56"/>
      <c r="T10" s="56"/>
      <c r="V10" s="62"/>
      <c r="W10" s="62"/>
      <c r="X10" s="56"/>
      <c r="AD10" s="62">
        <f>LOOKUP($D10,'Design Component Spatial Info'!$C$2:$C$230,'Design Component Spatial Info'!E$2:E$230)</f>
        <v>10</v>
      </c>
      <c r="AE10" s="62">
        <f>LOOKUP($D10,'Design Component Spatial Info'!$C$2:$C$230,'Design Component Spatial Info'!F$2:F$230)</f>
        <v>650211</v>
      </c>
      <c r="AF10" s="62">
        <f>LOOKUP($D10,'Design Component Spatial Info'!$C$2:$C$230,'Design Component Spatial Info'!G$2:G$230)</f>
        <v>5540130</v>
      </c>
      <c r="AG10" s="67">
        <f t="shared" si="0"/>
        <v>0</v>
      </c>
      <c r="AH10" s="67">
        <f t="shared" si="1"/>
        <v>0</v>
      </c>
      <c r="AI10" s="136">
        <f>LOOKUP($D10,'Design Component Spatial Info'!$C$2:$C$230,'Design Component Spatial Info'!I$2:I$230)</f>
        <v>1365075.13</v>
      </c>
      <c r="AJ10" s="136">
        <f>LOOKUP($D10,'Design Component Spatial Info'!$C$2:$C$230,'Design Component Spatial Info'!J$2:J$230)</f>
        <v>566323.44790000003</v>
      </c>
    </row>
    <row r="11" spans="1:39" x14ac:dyDescent="0.2">
      <c r="A11" s="60" t="s">
        <v>764</v>
      </c>
      <c r="B11" s="60" t="s">
        <v>161</v>
      </c>
      <c r="C11" s="60" t="s">
        <v>31</v>
      </c>
      <c r="D11" s="58" t="s">
        <v>403</v>
      </c>
      <c r="E11" s="58" t="s">
        <v>1203</v>
      </c>
      <c r="F11" s="65">
        <v>41729</v>
      </c>
      <c r="G11" s="60" t="s">
        <v>382</v>
      </c>
      <c r="H11" s="58" t="s">
        <v>385</v>
      </c>
      <c r="I11" s="66">
        <v>0.57847222222222217</v>
      </c>
      <c r="J11" s="58">
        <v>1</v>
      </c>
      <c r="K11" s="56" t="s">
        <v>95</v>
      </c>
      <c r="L11" s="67">
        <v>7</v>
      </c>
      <c r="M11" s="67">
        <v>2</v>
      </c>
      <c r="N11" s="67">
        <v>2</v>
      </c>
      <c r="O11" s="58" t="s">
        <v>63</v>
      </c>
      <c r="P11" s="56" t="s">
        <v>141</v>
      </c>
      <c r="Q11" s="62"/>
      <c r="R11" s="62">
        <v>0</v>
      </c>
      <c r="S11" s="56"/>
      <c r="T11" s="56"/>
      <c r="V11" s="62"/>
      <c r="W11" s="62"/>
      <c r="X11" s="56"/>
      <c r="AD11" s="62">
        <f>LOOKUP($D11,'Design Component Spatial Info'!$C$2:$C$230,'Design Component Spatial Info'!E$2:E$230)</f>
        <v>10</v>
      </c>
      <c r="AE11" s="62">
        <f>LOOKUP($D11,'Design Component Spatial Info'!$C$2:$C$230,'Design Component Spatial Info'!F$2:F$230)</f>
        <v>649656</v>
      </c>
      <c r="AF11" s="62">
        <f>LOOKUP($D11,'Design Component Spatial Info'!$C$2:$C$230,'Design Component Spatial Info'!G$2:G$230)</f>
        <v>5539592</v>
      </c>
      <c r="AG11" s="67">
        <f t="shared" si="0"/>
        <v>0</v>
      </c>
      <c r="AH11" s="67">
        <f t="shared" si="1"/>
        <v>0</v>
      </c>
      <c r="AI11" s="136">
        <f>LOOKUP($D11,'Design Component Spatial Info'!$C$2:$C$230,'Design Component Spatial Info'!I$2:I$230)</f>
        <v>1364544.6329999999</v>
      </c>
      <c r="AJ11" s="136">
        <f>LOOKUP($D11,'Design Component Spatial Info'!$C$2:$C$230,'Design Component Spatial Info'!J$2:J$230)</f>
        <v>565762.00390000001</v>
      </c>
    </row>
    <row r="12" spans="1:39" x14ac:dyDescent="0.2">
      <c r="A12" s="60" t="s">
        <v>764</v>
      </c>
      <c r="B12" s="60" t="s">
        <v>161</v>
      </c>
      <c r="C12" s="60" t="s">
        <v>31</v>
      </c>
      <c r="D12" s="58" t="s">
        <v>280</v>
      </c>
      <c r="E12" s="58" t="s">
        <v>1204</v>
      </c>
      <c r="F12" s="65">
        <v>41729</v>
      </c>
      <c r="G12" s="60" t="s">
        <v>382</v>
      </c>
      <c r="H12" s="58" t="s">
        <v>385</v>
      </c>
      <c r="I12" s="66">
        <v>0.58333333333333337</v>
      </c>
      <c r="J12" s="58">
        <v>1</v>
      </c>
      <c r="K12" s="56" t="s">
        <v>95</v>
      </c>
      <c r="L12" s="67">
        <v>9</v>
      </c>
      <c r="M12" s="67">
        <v>2</v>
      </c>
      <c r="N12" s="67">
        <v>2</v>
      </c>
      <c r="O12" s="58" t="s">
        <v>63</v>
      </c>
      <c r="P12" s="56" t="s">
        <v>383</v>
      </c>
      <c r="Q12" s="62">
        <v>45</v>
      </c>
      <c r="R12" s="62">
        <v>1</v>
      </c>
      <c r="S12" s="56" t="s">
        <v>75</v>
      </c>
      <c r="T12" s="56" t="s">
        <v>42</v>
      </c>
      <c r="U12" s="56" t="s">
        <v>83</v>
      </c>
      <c r="V12" s="62">
        <v>153</v>
      </c>
      <c r="W12" s="62">
        <v>313</v>
      </c>
      <c r="X12" s="56" t="s">
        <v>145</v>
      </c>
      <c r="Y12" s="56" t="s">
        <v>121</v>
      </c>
      <c r="AA12" s="56" t="s">
        <v>1064</v>
      </c>
      <c r="AD12" s="62">
        <f>LOOKUP($D12,'Design Component Spatial Info'!$C$2:$C$230,'Design Component Spatial Info'!E$2:E$230)</f>
        <v>10</v>
      </c>
      <c r="AE12" s="62">
        <f>LOOKUP($D12,'Design Component Spatial Info'!$C$2:$C$230,'Design Component Spatial Info'!F$2:F$230)</f>
        <v>648649.85400000005</v>
      </c>
      <c r="AF12" s="62">
        <f>LOOKUP($D12,'Design Component Spatial Info'!$C$2:$C$230,'Design Component Spatial Info'!G$2:G$230)</f>
        <v>5537847.1789999995</v>
      </c>
      <c r="AG12" s="67">
        <f t="shared" si="0"/>
        <v>648791.95302641857</v>
      </c>
      <c r="AH12" s="67">
        <f t="shared" si="1"/>
        <v>5537568.2939579282</v>
      </c>
      <c r="AI12" s="136">
        <f>LOOKUP($D12,'Design Component Spatial Info'!$C$2:$C$230,'Design Component Spatial Info'!I$2:I$230)</f>
        <v>1369889.4438700001</v>
      </c>
      <c r="AJ12" s="136">
        <f>LOOKUP($D12,'Design Component Spatial Info'!$C$2:$C$230,'Design Component Spatial Info'!J$2:J$230)</f>
        <v>557421.19316999998</v>
      </c>
      <c r="AK12">
        <v>1363770</v>
      </c>
      <c r="AL12">
        <v>563702</v>
      </c>
    </row>
    <row r="13" spans="1:39" x14ac:dyDescent="0.2">
      <c r="A13" s="60" t="s">
        <v>764</v>
      </c>
      <c r="B13" s="60" t="s">
        <v>161</v>
      </c>
      <c r="C13" s="60" t="s">
        <v>31</v>
      </c>
      <c r="D13" s="58" t="s">
        <v>281</v>
      </c>
      <c r="E13" s="58" t="s">
        <v>1205</v>
      </c>
      <c r="F13" s="65">
        <v>41729</v>
      </c>
      <c r="G13" s="60" t="s">
        <v>382</v>
      </c>
      <c r="H13" s="58" t="s">
        <v>385</v>
      </c>
      <c r="I13" s="66">
        <v>0.58750000000000002</v>
      </c>
      <c r="J13" s="58">
        <v>1</v>
      </c>
      <c r="K13" s="56" t="s">
        <v>95</v>
      </c>
      <c r="L13" s="67">
        <v>9</v>
      </c>
      <c r="M13" s="67">
        <v>2</v>
      </c>
      <c r="N13" s="67">
        <v>2</v>
      </c>
      <c r="O13" s="58" t="s">
        <v>63</v>
      </c>
      <c r="P13" s="56" t="s">
        <v>141</v>
      </c>
      <c r="Q13" s="62"/>
      <c r="R13" s="62">
        <v>0</v>
      </c>
      <c r="S13" s="56"/>
      <c r="T13" s="56"/>
      <c r="V13" s="62"/>
      <c r="W13" s="62"/>
      <c r="X13" s="56"/>
      <c r="AD13" s="62">
        <f>LOOKUP($D13,'Design Component Spatial Info'!$C$2:$C$230,'Design Component Spatial Info'!E$2:E$230)</f>
        <v>10</v>
      </c>
      <c r="AE13" s="62">
        <f>LOOKUP($D13,'Design Component Spatial Info'!$C$2:$C$230,'Design Component Spatial Info'!F$2:F$230)</f>
        <v>648546.31200000003</v>
      </c>
      <c r="AF13" s="62">
        <f>LOOKUP($D13,'Design Component Spatial Info'!$C$2:$C$230,'Design Component Spatial Info'!G$2:G$230)</f>
        <v>5537151.4119999995</v>
      </c>
      <c r="AG13" s="67">
        <f t="shared" si="0"/>
        <v>0</v>
      </c>
      <c r="AH13" s="67">
        <f t="shared" si="1"/>
        <v>0</v>
      </c>
      <c r="AI13" s="136">
        <f>LOOKUP($D13,'Design Component Spatial Info'!$C$2:$C$230,'Design Component Spatial Info'!I$2:I$230)</f>
        <v>1371424.2258899999</v>
      </c>
      <c r="AJ13" s="136">
        <f>LOOKUP($D13,'Design Component Spatial Info'!$C$2:$C$230,'Design Component Spatial Info'!J$2:J$230)</f>
        <v>574125.80293000001</v>
      </c>
    </row>
    <row r="14" spans="1:39" x14ac:dyDescent="0.2">
      <c r="A14" s="60" t="s">
        <v>764</v>
      </c>
      <c r="B14" s="60" t="s">
        <v>161</v>
      </c>
      <c r="C14" s="60" t="s">
        <v>31</v>
      </c>
      <c r="D14" s="58" t="s">
        <v>282</v>
      </c>
      <c r="E14" s="58" t="s">
        <v>1206</v>
      </c>
      <c r="F14" s="65">
        <v>41729</v>
      </c>
      <c r="G14" s="60" t="s">
        <v>382</v>
      </c>
      <c r="H14" s="58" t="s">
        <v>385</v>
      </c>
      <c r="I14" s="66">
        <v>0.59166666666666667</v>
      </c>
      <c r="J14" s="58">
        <v>1</v>
      </c>
      <c r="K14" s="56" t="s">
        <v>95</v>
      </c>
      <c r="L14" s="67">
        <v>9</v>
      </c>
      <c r="M14" s="67">
        <v>2</v>
      </c>
      <c r="N14" s="67">
        <v>2</v>
      </c>
      <c r="O14" s="58" t="s">
        <v>63</v>
      </c>
      <c r="P14" s="56" t="s">
        <v>141</v>
      </c>
      <c r="Q14" s="62"/>
      <c r="R14" s="62">
        <v>0</v>
      </c>
      <c r="S14" s="56"/>
      <c r="T14" s="56"/>
      <c r="V14" s="62"/>
      <c r="W14" s="62"/>
      <c r="X14" s="56"/>
      <c r="AD14" s="62">
        <f>LOOKUP($D14,'Design Component Spatial Info'!$C$2:$C$230,'Design Component Spatial Info'!E$2:E$230)</f>
        <v>10</v>
      </c>
      <c r="AE14" s="62">
        <f>LOOKUP($D14,'Design Component Spatial Info'!$C$2:$C$230,'Design Component Spatial Info'!F$2:F$230)</f>
        <v>648956.63800000004</v>
      </c>
      <c r="AF14" s="62">
        <f>LOOKUP($D14,'Design Component Spatial Info'!$C$2:$C$230,'Design Component Spatial Info'!G$2:G$230)</f>
        <v>5536475.0049999999</v>
      </c>
      <c r="AG14" s="67">
        <f t="shared" si="0"/>
        <v>0</v>
      </c>
      <c r="AH14" s="67">
        <f t="shared" si="1"/>
        <v>0</v>
      </c>
      <c r="AI14" s="136">
        <f>LOOKUP($D14,'Design Component Spatial Info'!$C$2:$C$230,'Design Component Spatial Info'!I$2:I$230)</f>
        <v>1370800.48098</v>
      </c>
      <c r="AJ14" s="136">
        <f>LOOKUP($D14,'Design Component Spatial Info'!$C$2:$C$230,'Design Component Spatial Info'!J$2:J$230)</f>
        <v>573630.25833999994</v>
      </c>
    </row>
    <row r="15" spans="1:39" x14ac:dyDescent="0.2">
      <c r="A15" s="60" t="s">
        <v>764</v>
      </c>
      <c r="B15" s="60" t="s">
        <v>161</v>
      </c>
      <c r="C15" s="60" t="s">
        <v>31</v>
      </c>
      <c r="D15" s="58" t="s">
        <v>283</v>
      </c>
      <c r="E15" s="58" t="s">
        <v>1207</v>
      </c>
      <c r="F15" s="65">
        <v>41729</v>
      </c>
      <c r="G15" s="60" t="s">
        <v>382</v>
      </c>
      <c r="H15" s="58" t="s">
        <v>385</v>
      </c>
      <c r="I15" s="66">
        <v>0.59583333333333333</v>
      </c>
      <c r="J15" s="58">
        <v>1</v>
      </c>
      <c r="K15" s="56" t="s">
        <v>95</v>
      </c>
      <c r="L15" s="67">
        <v>9</v>
      </c>
      <c r="M15" s="67">
        <v>2</v>
      </c>
      <c r="N15" s="67">
        <v>2</v>
      </c>
      <c r="O15" s="58" t="s">
        <v>63</v>
      </c>
      <c r="P15" s="56" t="s">
        <v>141</v>
      </c>
      <c r="Q15" s="62"/>
      <c r="R15" s="62">
        <v>0</v>
      </c>
      <c r="S15" s="56"/>
      <c r="T15" s="56"/>
      <c r="V15" s="62"/>
      <c r="W15" s="62"/>
      <c r="X15" s="56"/>
      <c r="AD15" s="62">
        <f>LOOKUP($D15,'Design Component Spatial Info'!$C$2:$C$230,'Design Component Spatial Info'!E$2:E$230)</f>
        <v>10</v>
      </c>
      <c r="AE15" s="62">
        <f>LOOKUP($D15,'Design Component Spatial Info'!$C$2:$C$230,'Design Component Spatial Info'!F$2:F$230)</f>
        <v>649355.15300000005</v>
      </c>
      <c r="AF15" s="62">
        <f>LOOKUP($D15,'Design Component Spatial Info'!$C$2:$C$230,'Design Component Spatial Info'!G$2:G$230)</f>
        <v>5535783.9539999999</v>
      </c>
      <c r="AG15" s="67">
        <f t="shared" si="0"/>
        <v>0</v>
      </c>
      <c r="AH15" s="67">
        <f t="shared" si="1"/>
        <v>0</v>
      </c>
      <c r="AI15" s="136">
        <f>LOOKUP($D15,'Design Component Spatial Info'!$C$2:$C$230,'Design Component Spatial Info'!I$2:I$230)</f>
        <v>1366347.52593</v>
      </c>
      <c r="AJ15" s="136">
        <f>LOOKUP($D15,'Design Component Spatial Info'!$C$2:$C$230,'Design Component Spatial Info'!J$2:J$230)</f>
        <v>568283.71392000001</v>
      </c>
    </row>
    <row r="16" spans="1:39" x14ac:dyDescent="0.2">
      <c r="A16" s="60" t="s">
        <v>764</v>
      </c>
      <c r="B16" s="60" t="s">
        <v>161</v>
      </c>
      <c r="C16" s="60" t="s">
        <v>31</v>
      </c>
      <c r="D16" s="58" t="s">
        <v>284</v>
      </c>
      <c r="E16" s="58" t="s">
        <v>1207</v>
      </c>
      <c r="F16" s="65">
        <v>41729</v>
      </c>
      <c r="G16" s="60" t="s">
        <v>382</v>
      </c>
      <c r="H16" s="58" t="s">
        <v>385</v>
      </c>
      <c r="I16" s="66">
        <v>0.6</v>
      </c>
      <c r="J16" s="58">
        <v>1</v>
      </c>
      <c r="K16" s="56" t="s">
        <v>95</v>
      </c>
      <c r="L16" s="67">
        <v>9</v>
      </c>
      <c r="M16" s="67">
        <v>3</v>
      </c>
      <c r="N16" s="67">
        <v>2</v>
      </c>
      <c r="O16" s="58" t="s">
        <v>63</v>
      </c>
      <c r="P16" s="56" t="s">
        <v>141</v>
      </c>
      <c r="Q16" s="62"/>
      <c r="R16" s="62">
        <v>0</v>
      </c>
      <c r="S16" s="56"/>
      <c r="T16" s="56"/>
      <c r="V16" s="62"/>
      <c r="W16" s="62"/>
      <c r="X16" s="56"/>
      <c r="AD16" s="62">
        <f>LOOKUP($D16,'Design Component Spatial Info'!$C$2:$C$230,'Design Component Spatial Info'!E$2:E$230)</f>
        <v>10</v>
      </c>
      <c r="AE16" s="62">
        <f>LOOKUP($D16,'Design Component Spatial Info'!$C$2:$C$230,'Design Component Spatial Info'!F$2:F$230)</f>
        <v>649653.26899999997</v>
      </c>
      <c r="AF16" s="62">
        <f>LOOKUP($D16,'Design Component Spatial Info'!$C$2:$C$230,'Design Component Spatial Info'!G$2:G$230)</f>
        <v>5535067.4879999999</v>
      </c>
      <c r="AG16" s="67">
        <f t="shared" si="0"/>
        <v>0</v>
      </c>
      <c r="AH16" s="67">
        <f t="shared" si="1"/>
        <v>0</v>
      </c>
      <c r="AI16" s="136">
        <f>LOOKUP($D16,'Design Component Spatial Info'!$C$2:$C$230,'Design Component Spatial Info'!I$2:I$230)</f>
        <v>1365520.4351900001</v>
      </c>
      <c r="AJ16" s="136">
        <f>LOOKUP($D16,'Design Component Spatial Info'!$C$2:$C$230,'Design Component Spatial Info'!J$2:J$230)</f>
        <v>566955.92084000004</v>
      </c>
    </row>
    <row r="17" spans="1:38" x14ac:dyDescent="0.2">
      <c r="A17" s="60" t="s">
        <v>764</v>
      </c>
      <c r="B17" s="60" t="s">
        <v>161</v>
      </c>
      <c r="C17" s="60" t="s">
        <v>31</v>
      </c>
      <c r="D17" s="58" t="s">
        <v>285</v>
      </c>
      <c r="E17" s="58" t="s">
        <v>1207</v>
      </c>
      <c r="F17" s="65">
        <v>41729</v>
      </c>
      <c r="G17" s="60" t="s">
        <v>382</v>
      </c>
      <c r="H17" s="58" t="s">
        <v>385</v>
      </c>
      <c r="I17" s="66">
        <v>0.60555555555555551</v>
      </c>
      <c r="J17" s="58">
        <v>1</v>
      </c>
      <c r="K17" s="56" t="s">
        <v>95</v>
      </c>
      <c r="L17" s="67">
        <v>9</v>
      </c>
      <c r="M17" s="67">
        <v>2</v>
      </c>
      <c r="N17" s="67">
        <v>2</v>
      </c>
      <c r="O17" s="58" t="s">
        <v>63</v>
      </c>
      <c r="P17" s="56" t="s">
        <v>141</v>
      </c>
      <c r="Q17" s="62"/>
      <c r="R17" s="62">
        <v>0</v>
      </c>
      <c r="S17" s="56"/>
      <c r="T17" s="56"/>
      <c r="V17" s="62"/>
      <c r="W17" s="62"/>
      <c r="X17" s="56"/>
      <c r="AD17" s="62">
        <f>LOOKUP($D17,'Design Component Spatial Info'!$C$2:$C$230,'Design Component Spatial Info'!E$2:E$230)</f>
        <v>10</v>
      </c>
      <c r="AE17" s="62">
        <f>LOOKUP($D17,'Design Component Spatial Info'!$C$2:$C$230,'Design Component Spatial Info'!F$2:F$230)</f>
        <v>649717.18799999997</v>
      </c>
      <c r="AF17" s="62">
        <f>LOOKUP($D17,'Design Component Spatial Info'!$C$2:$C$230,'Design Component Spatial Info'!G$2:G$230)</f>
        <v>5534288.1030000001</v>
      </c>
      <c r="AG17" s="67">
        <f t="shared" si="0"/>
        <v>0</v>
      </c>
      <c r="AH17" s="67">
        <f t="shared" si="1"/>
        <v>0</v>
      </c>
      <c r="AI17" s="136">
        <f>LOOKUP($D17,'Design Component Spatial Info'!$C$2:$C$230,'Design Component Spatial Info'!I$2:I$230)</f>
        <v>1365075.1295400001</v>
      </c>
      <c r="AJ17" s="136">
        <f>LOOKUP($D17,'Design Component Spatial Info'!$C$2:$C$230,'Design Component Spatial Info'!J$2:J$230)</f>
        <v>566323.44787999999</v>
      </c>
    </row>
    <row r="18" spans="1:38" x14ac:dyDescent="0.2">
      <c r="A18" s="60" t="s">
        <v>764</v>
      </c>
      <c r="B18" s="60" t="s">
        <v>161</v>
      </c>
      <c r="C18" s="60" t="s">
        <v>31</v>
      </c>
      <c r="D18" s="58" t="s">
        <v>254</v>
      </c>
      <c r="E18" s="58" t="s">
        <v>1200</v>
      </c>
      <c r="F18" s="65">
        <v>41729</v>
      </c>
      <c r="G18" s="60" t="s">
        <v>382</v>
      </c>
      <c r="H18" s="58" t="s">
        <v>385</v>
      </c>
      <c r="I18" s="66">
        <v>0.61736111111111114</v>
      </c>
      <c r="J18" s="58">
        <v>1</v>
      </c>
      <c r="K18" s="56" t="s">
        <v>95</v>
      </c>
      <c r="L18" s="67">
        <v>9</v>
      </c>
      <c r="M18" s="67">
        <v>2</v>
      </c>
      <c r="N18" s="67">
        <v>2</v>
      </c>
      <c r="O18" s="58" t="s">
        <v>63</v>
      </c>
      <c r="P18" s="56" t="s">
        <v>141</v>
      </c>
      <c r="Q18" s="62"/>
      <c r="R18" s="62">
        <v>0</v>
      </c>
      <c r="S18" s="56"/>
      <c r="T18" s="56"/>
      <c r="V18" s="62"/>
      <c r="W18" s="62"/>
      <c r="X18" s="56"/>
      <c r="AD18" s="62">
        <f>LOOKUP($D18,'Design Component Spatial Info'!$C$2:$C$230,'Design Component Spatial Info'!E$2:E$230)</f>
        <v>10</v>
      </c>
      <c r="AE18" s="62">
        <f>LOOKUP($D18,'Design Component Spatial Info'!$C$2:$C$230,'Design Component Spatial Info'!F$2:F$230)</f>
        <v>654628.18900000001</v>
      </c>
      <c r="AF18" s="62">
        <f>LOOKUP($D18,'Design Component Spatial Info'!$C$2:$C$230,'Design Component Spatial Info'!G$2:G$230)</f>
        <v>5531025.0630000001</v>
      </c>
      <c r="AG18" s="67">
        <f t="shared" si="0"/>
        <v>0</v>
      </c>
      <c r="AH18" s="67">
        <f t="shared" si="1"/>
        <v>0</v>
      </c>
      <c r="AI18" s="136">
        <f>LOOKUP($D18,'Design Component Spatial Info'!$C$2:$C$230,'Design Component Spatial Info'!I$2:I$230)</f>
        <v>1374242.9565600001</v>
      </c>
      <c r="AJ18" s="136">
        <f>LOOKUP($D18,'Design Component Spatial Info'!$C$2:$C$230,'Design Component Spatial Info'!J$2:J$230)</f>
        <v>559216.13561</v>
      </c>
    </row>
    <row r="19" spans="1:38" x14ac:dyDescent="0.2">
      <c r="A19" s="60" t="s">
        <v>764</v>
      </c>
      <c r="B19" s="60" t="s">
        <v>161</v>
      </c>
      <c r="C19" s="60" t="s">
        <v>31</v>
      </c>
      <c r="D19" s="58" t="s">
        <v>413</v>
      </c>
      <c r="E19" s="58" t="s">
        <v>1235</v>
      </c>
      <c r="F19" s="65">
        <v>41729</v>
      </c>
      <c r="G19" s="60" t="s">
        <v>382</v>
      </c>
      <c r="H19" s="58" t="s">
        <v>385</v>
      </c>
      <c r="I19" s="66">
        <v>0.62361111111111112</v>
      </c>
      <c r="J19" s="58">
        <v>1</v>
      </c>
      <c r="K19" s="56" t="s">
        <v>95</v>
      </c>
      <c r="L19" s="67">
        <v>10</v>
      </c>
      <c r="M19" s="67">
        <v>1</v>
      </c>
      <c r="N19" s="67">
        <v>2</v>
      </c>
      <c r="O19" s="58" t="s">
        <v>63</v>
      </c>
      <c r="P19" s="56" t="s">
        <v>141</v>
      </c>
      <c r="Q19" s="62"/>
      <c r="R19" s="62">
        <v>0</v>
      </c>
      <c r="S19" s="56"/>
      <c r="T19" s="56"/>
      <c r="V19" s="62"/>
      <c r="W19" s="62"/>
      <c r="X19" s="56"/>
      <c r="AD19" s="62">
        <f>LOOKUP($D19,'Design Component Spatial Info'!$C$2:$C$230,'Design Component Spatial Info'!E$2:E$230)</f>
        <v>10</v>
      </c>
      <c r="AE19" s="62">
        <f>LOOKUP($D19,'Design Component Spatial Info'!$C$2:$C$230,'Design Component Spatial Info'!F$2:F$230)</f>
        <v>655423</v>
      </c>
      <c r="AF19" s="62">
        <f>LOOKUP($D19,'Design Component Spatial Info'!$C$2:$C$230,'Design Component Spatial Info'!G$2:G$230)</f>
        <v>5531094</v>
      </c>
      <c r="AG19" s="67">
        <f t="shared" si="0"/>
        <v>0</v>
      </c>
      <c r="AH19" s="67">
        <f t="shared" si="1"/>
        <v>0</v>
      </c>
      <c r="AI19" s="136">
        <f>LOOKUP($D19,'Design Component Spatial Info'!$C$2:$C$230,'Design Component Spatial Info'!I$2:I$230)</f>
        <v>1370680</v>
      </c>
      <c r="AJ19" s="136">
        <f>LOOKUP($D19,'Design Component Spatial Info'!$C$2:$C$230,'Design Component Spatial Info'!J$2:J$230)</f>
        <v>557525</v>
      </c>
    </row>
    <row r="20" spans="1:38" x14ac:dyDescent="0.2">
      <c r="A20" s="60" t="s">
        <v>764</v>
      </c>
      <c r="B20" s="60" t="s">
        <v>161</v>
      </c>
      <c r="C20" s="60" t="s">
        <v>31</v>
      </c>
      <c r="D20" s="58" t="s">
        <v>412</v>
      </c>
      <c r="E20" s="58" t="s">
        <v>1235</v>
      </c>
      <c r="F20" s="65">
        <v>41729</v>
      </c>
      <c r="G20" s="60" t="s">
        <v>382</v>
      </c>
      <c r="H20" s="58" t="s">
        <v>385</v>
      </c>
      <c r="I20" s="66">
        <v>0.62777777777777777</v>
      </c>
      <c r="J20" s="58">
        <v>1</v>
      </c>
      <c r="K20" s="56" t="s">
        <v>95</v>
      </c>
      <c r="L20" s="67">
        <v>10</v>
      </c>
      <c r="M20" s="67">
        <v>2</v>
      </c>
      <c r="N20" s="67">
        <v>2</v>
      </c>
      <c r="O20" s="58" t="s">
        <v>63</v>
      </c>
      <c r="P20" s="56" t="s">
        <v>141</v>
      </c>
      <c r="Q20" s="62"/>
      <c r="R20" s="62">
        <v>0</v>
      </c>
      <c r="S20" s="56"/>
      <c r="T20" s="56"/>
      <c r="V20" s="62"/>
      <c r="W20" s="62"/>
      <c r="X20" s="56"/>
      <c r="AD20" s="62">
        <f>LOOKUP($D20,'Design Component Spatial Info'!$C$2:$C$230,'Design Component Spatial Info'!E$2:E$230)</f>
        <v>10</v>
      </c>
      <c r="AE20" s="62">
        <f>LOOKUP($D20,'Design Component Spatial Info'!$C$2:$C$230,'Design Component Spatial Info'!F$2:F$230)</f>
        <v>656228</v>
      </c>
      <c r="AF20" s="62">
        <f>LOOKUP($D20,'Design Component Spatial Info'!$C$2:$C$230,'Design Component Spatial Info'!G$2:G$230)</f>
        <v>5531145</v>
      </c>
      <c r="AG20" s="67">
        <f t="shared" si="0"/>
        <v>0</v>
      </c>
      <c r="AH20" s="67">
        <f t="shared" si="1"/>
        <v>0</v>
      </c>
      <c r="AI20" s="136">
        <f>LOOKUP($D20,'Design Component Spatial Info'!$C$2:$C$230,'Design Component Spatial Info'!I$2:I$230)</f>
        <v>1371482.314</v>
      </c>
      <c r="AJ20" s="136">
        <f>LOOKUP($D20,'Design Component Spatial Info'!$C$2:$C$230,'Design Component Spatial Info'!J$2:J$230)</f>
        <v>557611.15960000001</v>
      </c>
    </row>
    <row r="21" spans="1:38" x14ac:dyDescent="0.2">
      <c r="A21" s="60" t="s">
        <v>764</v>
      </c>
      <c r="B21" s="60" t="s">
        <v>161</v>
      </c>
      <c r="C21" s="60" t="s">
        <v>31</v>
      </c>
      <c r="D21" s="58" t="s">
        <v>411</v>
      </c>
      <c r="E21" s="58" t="s">
        <v>1236</v>
      </c>
      <c r="F21" s="65">
        <v>41729</v>
      </c>
      <c r="G21" s="60" t="s">
        <v>382</v>
      </c>
      <c r="H21" s="58" t="s">
        <v>385</v>
      </c>
      <c r="I21" s="66">
        <v>0.63194444444444442</v>
      </c>
      <c r="J21" s="58">
        <v>1</v>
      </c>
      <c r="K21" s="56" t="s">
        <v>95</v>
      </c>
      <c r="L21" s="67">
        <v>10</v>
      </c>
      <c r="M21" s="67">
        <v>1</v>
      </c>
      <c r="N21" s="67">
        <v>2</v>
      </c>
      <c r="O21" s="58" t="s">
        <v>63</v>
      </c>
      <c r="P21" s="56" t="s">
        <v>141</v>
      </c>
      <c r="Q21" s="62"/>
      <c r="R21" s="62">
        <v>0</v>
      </c>
      <c r="S21" s="56"/>
      <c r="T21" s="56"/>
      <c r="V21" s="62"/>
      <c r="W21" s="62"/>
      <c r="X21" s="56"/>
      <c r="AD21" s="62">
        <f>LOOKUP($D21,'Design Component Spatial Info'!$C$2:$C$230,'Design Component Spatial Info'!E$2:E$230)</f>
        <v>10</v>
      </c>
      <c r="AE21" s="62">
        <f>LOOKUP($D21,'Design Component Spatial Info'!$C$2:$C$230,'Design Component Spatial Info'!F$2:F$230)</f>
        <v>657132</v>
      </c>
      <c r="AF21" s="62">
        <f>LOOKUP($D21,'Design Component Spatial Info'!$C$2:$C$230,'Design Component Spatial Info'!G$2:G$230)</f>
        <v>5531349</v>
      </c>
      <c r="AG21" s="67">
        <f t="shared" si="0"/>
        <v>0</v>
      </c>
      <c r="AH21" s="67">
        <f t="shared" si="1"/>
        <v>0</v>
      </c>
      <c r="AI21" s="136">
        <f>LOOKUP($D21,'Design Component Spatial Info'!$C$2:$C$230,'Design Component Spatial Info'!I$2:I$230)</f>
        <v>1372377</v>
      </c>
      <c r="AJ21" s="136">
        <f>LOOKUP($D21,'Design Component Spatial Info'!$C$2:$C$230,'Design Component Spatial Info'!J$2:J$230)</f>
        <v>557855</v>
      </c>
    </row>
    <row r="22" spans="1:38" x14ac:dyDescent="0.2">
      <c r="A22" s="60" t="s">
        <v>764</v>
      </c>
      <c r="B22" s="60" t="s">
        <v>161</v>
      </c>
      <c r="C22" s="60" t="s">
        <v>31</v>
      </c>
      <c r="D22" s="58" t="s">
        <v>410</v>
      </c>
      <c r="E22" s="58" t="s">
        <v>1237</v>
      </c>
      <c r="F22" s="65">
        <v>41729</v>
      </c>
      <c r="G22" s="60" t="s">
        <v>382</v>
      </c>
      <c r="H22" s="58" t="s">
        <v>385</v>
      </c>
      <c r="I22" s="66">
        <v>0.63680555555555551</v>
      </c>
      <c r="J22" s="58">
        <v>1</v>
      </c>
      <c r="K22" s="56" t="s">
        <v>95</v>
      </c>
      <c r="L22" s="67">
        <v>10</v>
      </c>
      <c r="M22" s="67">
        <v>1</v>
      </c>
      <c r="N22" s="67">
        <v>2</v>
      </c>
      <c r="O22" s="58" t="s">
        <v>63</v>
      </c>
      <c r="P22" s="56" t="s">
        <v>141</v>
      </c>
      <c r="Q22" s="62"/>
      <c r="R22" s="62">
        <v>0</v>
      </c>
      <c r="S22" s="56"/>
      <c r="T22" s="56"/>
      <c r="V22" s="62"/>
      <c r="W22" s="62"/>
      <c r="X22" s="56"/>
      <c r="AD22" s="62">
        <f>LOOKUP($D22,'Design Component Spatial Info'!$C$2:$C$230,'Design Component Spatial Info'!E$2:E$230)</f>
        <v>10</v>
      </c>
      <c r="AE22" s="62">
        <f>LOOKUP($D22,'Design Component Spatial Info'!$C$2:$C$230,'Design Component Spatial Info'!F$2:F$230)</f>
        <v>658083</v>
      </c>
      <c r="AF22" s="62">
        <f>LOOKUP($D22,'Design Component Spatial Info'!$C$2:$C$230,'Design Component Spatial Info'!G$2:G$230)</f>
        <v>5531666</v>
      </c>
      <c r="AG22" s="67">
        <f t="shared" si="0"/>
        <v>0</v>
      </c>
      <c r="AH22" s="67">
        <f t="shared" si="1"/>
        <v>0</v>
      </c>
      <c r="AI22" s="136">
        <f>LOOKUP($D22,'Design Component Spatial Info'!$C$2:$C$230,'Design Component Spatial Info'!I$2:I$230)</f>
        <v>1373313.0919999999</v>
      </c>
      <c r="AJ22" s="136">
        <f>LOOKUP($D22,'Design Component Spatial Info'!$C$2:$C$230,'Design Component Spatial Info'!J$2:J$230)</f>
        <v>558213.83810000005</v>
      </c>
    </row>
    <row r="23" spans="1:38" x14ac:dyDescent="0.2">
      <c r="A23" s="60" t="s">
        <v>764</v>
      </c>
      <c r="B23" s="60" t="s">
        <v>161</v>
      </c>
      <c r="C23" s="60" t="s">
        <v>31</v>
      </c>
      <c r="D23" s="58" t="s">
        <v>408</v>
      </c>
      <c r="E23" s="58" t="s">
        <v>1237</v>
      </c>
      <c r="F23" s="65">
        <v>41729</v>
      </c>
      <c r="G23" s="60" t="s">
        <v>382</v>
      </c>
      <c r="H23" s="58" t="s">
        <v>385</v>
      </c>
      <c r="I23" s="66">
        <v>0.64027777777777783</v>
      </c>
      <c r="J23" s="58">
        <v>1</v>
      </c>
      <c r="K23" s="56" t="s">
        <v>95</v>
      </c>
      <c r="L23" s="67">
        <v>10</v>
      </c>
      <c r="M23" s="67">
        <v>1</v>
      </c>
      <c r="N23" s="67">
        <v>2</v>
      </c>
      <c r="O23" s="58" t="s">
        <v>63</v>
      </c>
      <c r="P23" s="56" t="s">
        <v>141</v>
      </c>
      <c r="Q23" s="62"/>
      <c r="R23" s="62">
        <v>0</v>
      </c>
      <c r="S23" s="56"/>
      <c r="T23" s="56"/>
      <c r="V23" s="62"/>
      <c r="W23" s="62"/>
      <c r="X23" s="56"/>
      <c r="AD23" s="62">
        <f>LOOKUP($D23,'Design Component Spatial Info'!$C$2:$C$230,'Design Component Spatial Info'!E$2:E$230)</f>
        <v>10</v>
      </c>
      <c r="AE23" s="62">
        <f>LOOKUP($D23,'Design Component Spatial Info'!$C$2:$C$230,'Design Component Spatial Info'!F$2:F$230)</f>
        <v>658786</v>
      </c>
      <c r="AF23" s="62">
        <f>LOOKUP($D23,'Design Component Spatial Info'!$C$2:$C$230,'Design Component Spatial Info'!G$2:G$230)</f>
        <v>5531868</v>
      </c>
      <c r="AG23" s="67">
        <f t="shared" si="0"/>
        <v>0</v>
      </c>
      <c r="AH23" s="67">
        <f t="shared" si="1"/>
        <v>0</v>
      </c>
      <c r="AI23" s="136">
        <f>LOOKUP($D23,'Design Component Spatial Info'!$C$2:$C$230,'Design Component Spatial Info'!I$2:I$230)</f>
        <v>1374007</v>
      </c>
      <c r="AJ23" s="136">
        <f>LOOKUP($D23,'Design Component Spatial Info'!$C$2:$C$230,'Design Component Spatial Info'!J$2:J$230)</f>
        <v>558447</v>
      </c>
    </row>
    <row r="24" spans="1:38" x14ac:dyDescent="0.2">
      <c r="A24" s="60" t="s">
        <v>764</v>
      </c>
      <c r="B24" s="60" t="s">
        <v>161</v>
      </c>
      <c r="C24" s="60" t="s">
        <v>31</v>
      </c>
      <c r="D24" s="58" t="s">
        <v>253</v>
      </c>
      <c r="E24" s="58" t="s">
        <v>1199</v>
      </c>
      <c r="F24" s="65">
        <v>41729</v>
      </c>
      <c r="G24" s="60" t="s">
        <v>382</v>
      </c>
      <c r="H24" s="58" t="s">
        <v>385</v>
      </c>
      <c r="I24" s="66">
        <v>0.64444444444444449</v>
      </c>
      <c r="J24" s="58">
        <v>1</v>
      </c>
      <c r="K24" s="56" t="s">
        <v>95</v>
      </c>
      <c r="L24" s="67">
        <v>10</v>
      </c>
      <c r="M24" s="67">
        <v>1</v>
      </c>
      <c r="N24" s="67">
        <v>2</v>
      </c>
      <c r="O24" s="58" t="s">
        <v>63</v>
      </c>
      <c r="P24" s="56" t="s">
        <v>141</v>
      </c>
      <c r="Q24" s="62"/>
      <c r="R24" s="62">
        <v>0</v>
      </c>
      <c r="S24" s="56"/>
      <c r="T24" s="56"/>
      <c r="V24" s="62"/>
      <c r="W24" s="62"/>
      <c r="X24" s="56"/>
      <c r="AD24" s="62">
        <f>LOOKUP($D24,'Design Component Spatial Info'!$C$2:$C$230,'Design Component Spatial Info'!E$2:E$230)</f>
        <v>10</v>
      </c>
      <c r="AE24" s="62">
        <f>LOOKUP($D24,'Design Component Spatial Info'!$C$2:$C$230,'Design Component Spatial Info'!F$2:F$230)</f>
        <v>659055.66399999999</v>
      </c>
      <c r="AF24" s="62">
        <f>LOOKUP($D24,'Design Component Spatial Info'!$C$2:$C$230,'Design Component Spatial Info'!G$2:G$230)</f>
        <v>5532626.4900000002</v>
      </c>
      <c r="AG24" s="67">
        <f t="shared" si="0"/>
        <v>0</v>
      </c>
      <c r="AH24" s="67">
        <f t="shared" si="1"/>
        <v>0</v>
      </c>
      <c r="AI24" s="136">
        <f>LOOKUP($D24,'Design Component Spatial Info'!$C$2:$C$230,'Design Component Spatial Info'!I$2:I$230)</f>
        <v>1374958.2746600001</v>
      </c>
      <c r="AJ24" s="136">
        <f>LOOKUP($D24,'Design Component Spatial Info'!$C$2:$C$230,'Design Component Spatial Info'!J$2:J$230)</f>
        <v>559116.72689000005</v>
      </c>
    </row>
    <row r="25" spans="1:38" x14ac:dyDescent="0.2">
      <c r="A25" s="60" t="s">
        <v>764</v>
      </c>
      <c r="B25" s="60" t="s">
        <v>381</v>
      </c>
      <c r="C25" s="60" t="s">
        <v>31</v>
      </c>
      <c r="D25" s="58" t="s">
        <v>162</v>
      </c>
      <c r="E25" s="58"/>
      <c r="F25" s="65">
        <v>41730</v>
      </c>
      <c r="G25" s="60" t="s">
        <v>382</v>
      </c>
      <c r="H25" s="58" t="s">
        <v>385</v>
      </c>
      <c r="I25" s="66">
        <v>0.2638888888888889</v>
      </c>
      <c r="J25" s="58">
        <v>1</v>
      </c>
      <c r="K25" s="56" t="s">
        <v>95</v>
      </c>
      <c r="L25" s="67">
        <v>2</v>
      </c>
      <c r="M25" s="67">
        <v>1</v>
      </c>
      <c r="N25" s="67">
        <v>1</v>
      </c>
      <c r="O25" s="58" t="s">
        <v>63</v>
      </c>
      <c r="P25" s="56" t="s">
        <v>141</v>
      </c>
      <c r="Q25" s="62"/>
      <c r="R25" s="62">
        <v>0</v>
      </c>
      <c r="S25" s="56"/>
      <c r="T25" s="56"/>
      <c r="V25" s="62"/>
      <c r="W25" s="62"/>
      <c r="X25" s="56"/>
      <c r="AD25" s="62">
        <f>LOOKUP($D25,'Design Component Spatial Info'!$C$2:$C$230,'Design Component Spatial Info'!E$2:E$230)</f>
        <v>11</v>
      </c>
      <c r="AE25" s="62">
        <f>LOOKUP($D25,'Design Component Spatial Info'!$C$2:$C$230,'Design Component Spatial Info'!F$2:F$230)</f>
        <v>323399.83199999999</v>
      </c>
      <c r="AF25" s="62">
        <f>LOOKUP($D25,'Design Component Spatial Info'!$C$2:$C$230,'Design Component Spatial Info'!G$2:G$230)</f>
        <v>5447801.2290000003</v>
      </c>
      <c r="AG25" s="67">
        <f t="shared" si="0"/>
        <v>0</v>
      </c>
      <c r="AH25" s="67">
        <f t="shared" si="1"/>
        <v>0</v>
      </c>
      <c r="AI25" s="136">
        <f>LOOKUP($D25,'Design Component Spatial Info'!$C$2:$C$230,'Design Component Spatial Info'!I$2:I$230)</f>
        <v>1479609</v>
      </c>
      <c r="AJ25" s="136">
        <f>LOOKUP($D25,'Design Component Spatial Info'!$C$2:$C$230,'Design Component Spatial Info'!J$2:J$230)</f>
        <v>482439</v>
      </c>
    </row>
    <row r="26" spans="1:38" x14ac:dyDescent="0.2">
      <c r="A26" s="60" t="s">
        <v>764</v>
      </c>
      <c r="B26" s="60" t="s">
        <v>381</v>
      </c>
      <c r="C26" s="60" t="s">
        <v>31</v>
      </c>
      <c r="D26" s="58" t="s">
        <v>163</v>
      </c>
      <c r="E26" s="58"/>
      <c r="F26" s="65">
        <v>41730</v>
      </c>
      <c r="G26" s="60" t="s">
        <v>382</v>
      </c>
      <c r="H26" s="58" t="s">
        <v>385</v>
      </c>
      <c r="I26" s="66">
        <v>0.26805555555555555</v>
      </c>
      <c r="J26" s="58">
        <v>1</v>
      </c>
      <c r="K26" s="56" t="s">
        <v>95</v>
      </c>
      <c r="L26" s="67">
        <v>2</v>
      </c>
      <c r="M26" s="67">
        <v>1</v>
      </c>
      <c r="N26" s="67">
        <v>1</v>
      </c>
      <c r="O26" s="58" t="s">
        <v>63</v>
      </c>
      <c r="P26" s="56" t="s">
        <v>141</v>
      </c>
      <c r="Q26" s="62"/>
      <c r="R26" s="62">
        <v>0</v>
      </c>
      <c r="S26" s="56"/>
      <c r="T26" s="56"/>
      <c r="V26" s="62"/>
      <c r="W26" s="62"/>
      <c r="X26" s="56"/>
      <c r="AD26" s="62">
        <f>LOOKUP($D26,'Design Component Spatial Info'!$C$2:$C$230,'Design Component Spatial Info'!E$2:E$230)</f>
        <v>11</v>
      </c>
      <c r="AE26" s="62">
        <f>LOOKUP($D26,'Design Component Spatial Info'!$C$2:$C$230,'Design Component Spatial Info'!F$2:F$230)</f>
        <v>323839.03600000002</v>
      </c>
      <c r="AF26" s="62">
        <f>LOOKUP($D26,'Design Component Spatial Info'!$C$2:$C$230,'Design Component Spatial Info'!G$2:G$230)</f>
        <v>5447168.8899999997</v>
      </c>
      <c r="AG26" s="67">
        <f t="shared" si="0"/>
        <v>0</v>
      </c>
      <c r="AH26" s="67">
        <f t="shared" si="1"/>
        <v>0</v>
      </c>
      <c r="AI26" s="136">
        <f>LOOKUP($D26,'Design Component Spatial Info'!$C$2:$C$230,'Design Component Spatial Info'!I$2:I$230)</f>
        <v>1480124</v>
      </c>
      <c r="AJ26" s="136">
        <f>LOOKUP($D26,'Design Component Spatial Info'!$C$2:$C$230,'Design Component Spatial Info'!J$2:J$230)</f>
        <v>481867</v>
      </c>
    </row>
    <row r="27" spans="1:38" x14ac:dyDescent="0.2">
      <c r="A27" s="60" t="s">
        <v>764</v>
      </c>
      <c r="B27" s="60" t="s">
        <v>381</v>
      </c>
      <c r="C27" s="60" t="s">
        <v>31</v>
      </c>
      <c r="D27" s="58" t="s">
        <v>164</v>
      </c>
      <c r="E27" s="58" t="s">
        <v>1133</v>
      </c>
      <c r="F27" s="65">
        <v>41730</v>
      </c>
      <c r="G27" s="60" t="s">
        <v>382</v>
      </c>
      <c r="H27" s="58" t="s">
        <v>385</v>
      </c>
      <c r="I27" s="66">
        <v>0.27291666666666664</v>
      </c>
      <c r="J27" s="58">
        <v>1</v>
      </c>
      <c r="K27" s="56" t="s">
        <v>95</v>
      </c>
      <c r="L27" s="67">
        <v>2</v>
      </c>
      <c r="M27" s="67">
        <v>1</v>
      </c>
      <c r="N27" s="67">
        <v>1</v>
      </c>
      <c r="O27" s="58" t="s">
        <v>63</v>
      </c>
      <c r="P27" s="56" t="s">
        <v>383</v>
      </c>
      <c r="Q27" s="62">
        <v>0</v>
      </c>
      <c r="R27" s="62">
        <v>1</v>
      </c>
      <c r="S27" s="56" t="s">
        <v>75</v>
      </c>
      <c r="T27" s="56" t="s">
        <v>146</v>
      </c>
      <c r="U27" s="56" t="s">
        <v>83</v>
      </c>
      <c r="V27" s="62">
        <v>337</v>
      </c>
      <c r="W27" s="62">
        <v>150</v>
      </c>
      <c r="X27" s="56" t="s">
        <v>145</v>
      </c>
      <c r="Y27" s="56" t="s">
        <v>121</v>
      </c>
      <c r="AA27" s="56" t="s">
        <v>1009</v>
      </c>
      <c r="AD27" s="62">
        <f>LOOKUP($D27,'Design Component Spatial Info'!$C$2:$C$230,'Design Component Spatial Info'!E$2:E$230)</f>
        <v>11</v>
      </c>
      <c r="AE27" s="62">
        <f>LOOKUP($D27,'Design Component Spatial Info'!$C$2:$C$230,'Design Component Spatial Info'!F$2:F$230)</f>
        <v>324362.20600000001</v>
      </c>
      <c r="AF27" s="62">
        <f>LOOKUP($D27,'Design Component Spatial Info'!$C$2:$C$230,'Design Component Spatial Info'!G$2:G$230)</f>
        <v>5446684.3870000001</v>
      </c>
      <c r="AG27" s="67">
        <f t="shared" si="0"/>
        <v>324303.59633072664</v>
      </c>
      <c r="AH27" s="67">
        <f t="shared" si="1"/>
        <v>5446822.4627280179</v>
      </c>
      <c r="AI27" s="136">
        <f>LOOKUP($D27,'Design Component Spatial Info'!$C$2:$C$230,'Design Component Spatial Info'!I$2:I$230)</f>
        <v>1480704</v>
      </c>
      <c r="AJ27" s="136">
        <f>LOOKUP($D27,'Design Component Spatial Info'!$C$2:$C$230,'Design Component Spatial Info'!J$2:J$230)</f>
        <v>481452</v>
      </c>
      <c r="AK27">
        <v>1480629</v>
      </c>
      <c r="AL27">
        <v>481582</v>
      </c>
    </row>
    <row r="28" spans="1:38" x14ac:dyDescent="0.2">
      <c r="A28" s="60" t="s">
        <v>764</v>
      </c>
      <c r="B28" s="60" t="s">
        <v>381</v>
      </c>
      <c r="C28" s="60" t="s">
        <v>31</v>
      </c>
      <c r="D28" s="58" t="s">
        <v>165</v>
      </c>
      <c r="E28" s="58" t="s">
        <v>1133</v>
      </c>
      <c r="F28" s="65">
        <v>41730</v>
      </c>
      <c r="G28" s="60" t="s">
        <v>382</v>
      </c>
      <c r="H28" s="58" t="s">
        <v>385</v>
      </c>
      <c r="I28" s="66">
        <v>0.27847222222222223</v>
      </c>
      <c r="J28" s="58">
        <v>1</v>
      </c>
      <c r="K28" s="56" t="s">
        <v>95</v>
      </c>
      <c r="L28" s="67">
        <v>0</v>
      </c>
      <c r="M28" s="67">
        <v>0</v>
      </c>
      <c r="N28" s="67">
        <v>1</v>
      </c>
      <c r="O28" s="58" t="s">
        <v>63</v>
      </c>
      <c r="P28" s="56" t="s">
        <v>141</v>
      </c>
      <c r="Q28" s="62"/>
      <c r="R28" s="62">
        <v>0</v>
      </c>
      <c r="S28" s="56"/>
      <c r="T28" s="56"/>
      <c r="V28" s="62"/>
      <c r="W28" s="62"/>
      <c r="X28" s="56"/>
      <c r="AD28" s="62">
        <f>LOOKUP($D28,'Design Component Spatial Info'!$C$2:$C$230,'Design Component Spatial Info'!E$2:E$230)</f>
        <v>11</v>
      </c>
      <c r="AE28" s="62">
        <f>LOOKUP($D28,'Design Component Spatial Info'!$C$2:$C$230,'Design Component Spatial Info'!F$2:F$230)</f>
        <v>325097.12400000001</v>
      </c>
      <c r="AF28" s="62">
        <f>LOOKUP($D28,'Design Component Spatial Info'!$C$2:$C$230,'Design Component Spatial Info'!G$2:G$230)</f>
        <v>5446612.1289999997</v>
      </c>
      <c r="AG28" s="67">
        <f t="shared" si="0"/>
        <v>0</v>
      </c>
      <c r="AH28" s="67">
        <f t="shared" si="1"/>
        <v>0</v>
      </c>
      <c r="AI28" s="136">
        <f>LOOKUP($D28,'Design Component Spatial Info'!$C$2:$C$230,'Design Component Spatial Info'!I$2:I$230)</f>
        <v>1481443</v>
      </c>
      <c r="AJ28" s="136">
        <f>LOOKUP($D28,'Design Component Spatial Info'!$C$2:$C$230,'Design Component Spatial Info'!J$2:J$230)</f>
        <v>481472</v>
      </c>
    </row>
    <row r="29" spans="1:38" x14ac:dyDescent="0.2">
      <c r="A29" s="60" t="s">
        <v>764</v>
      </c>
      <c r="B29" s="60" t="s">
        <v>381</v>
      </c>
      <c r="C29" s="60" t="s">
        <v>31</v>
      </c>
      <c r="D29" s="58" t="s">
        <v>166</v>
      </c>
      <c r="E29" s="58" t="s">
        <v>1134</v>
      </c>
      <c r="F29" s="65">
        <v>41730</v>
      </c>
      <c r="G29" s="60" t="s">
        <v>382</v>
      </c>
      <c r="H29" s="58" t="s">
        <v>385</v>
      </c>
      <c r="I29" s="66">
        <v>0.28333333333333333</v>
      </c>
      <c r="J29" s="58">
        <v>1</v>
      </c>
      <c r="K29" s="56" t="s">
        <v>95</v>
      </c>
      <c r="L29" s="67">
        <v>0</v>
      </c>
      <c r="M29" s="67">
        <v>0</v>
      </c>
      <c r="N29" s="67">
        <v>1</v>
      </c>
      <c r="O29" s="58" t="s">
        <v>63</v>
      </c>
      <c r="P29" s="56" t="s">
        <v>383</v>
      </c>
      <c r="Q29" s="62">
        <v>174</v>
      </c>
      <c r="R29" s="62">
        <v>1</v>
      </c>
      <c r="S29" s="56" t="s">
        <v>135</v>
      </c>
      <c r="T29" s="56" t="s">
        <v>144</v>
      </c>
      <c r="U29" s="56" t="s">
        <v>87</v>
      </c>
      <c r="V29" s="62">
        <v>255</v>
      </c>
      <c r="W29" s="62">
        <v>50</v>
      </c>
      <c r="X29" s="56" t="s">
        <v>145</v>
      </c>
      <c r="Y29" s="56" t="s">
        <v>121</v>
      </c>
      <c r="AA29" s="56" t="s">
        <v>1010</v>
      </c>
      <c r="AD29" s="62">
        <f>LOOKUP($D29,'Design Component Spatial Info'!$C$2:$C$230,'Design Component Spatial Info'!E$2:E$230)</f>
        <v>11</v>
      </c>
      <c r="AE29" s="62">
        <f>LOOKUP($D29,'Design Component Spatial Info'!$C$2:$C$230,'Design Component Spatial Info'!F$2:F$230)</f>
        <v>325796.40100000001</v>
      </c>
      <c r="AF29" s="62">
        <f>LOOKUP($D29,'Design Component Spatial Info'!$C$2:$C$230,'Design Component Spatial Info'!G$2:G$230)</f>
        <v>5446223.5089999996</v>
      </c>
      <c r="AG29" s="67">
        <f t="shared" si="0"/>
        <v>325748.10470868554</v>
      </c>
      <c r="AH29" s="67">
        <f t="shared" si="1"/>
        <v>5446210.5680477442</v>
      </c>
      <c r="AI29" s="136">
        <f>LOOKUP($D29,'Design Component Spatial Info'!$C$2:$C$230,'Design Component Spatial Info'!I$2:I$230)</f>
        <v>1482186</v>
      </c>
      <c r="AJ29" s="136">
        <f>LOOKUP($D29,'Design Component Spatial Info'!$C$2:$C$230,'Design Component Spatial Info'!J$2:J$230)</f>
        <v>481174</v>
      </c>
      <c r="AK29">
        <v>1482140</v>
      </c>
      <c r="AL29">
        <v>481155</v>
      </c>
    </row>
    <row r="30" spans="1:38" x14ac:dyDescent="0.2">
      <c r="A30" s="60" t="s">
        <v>764</v>
      </c>
      <c r="B30" s="60" t="s">
        <v>381</v>
      </c>
      <c r="C30" s="60" t="s">
        <v>31</v>
      </c>
      <c r="D30" s="58" t="s">
        <v>166</v>
      </c>
      <c r="E30" s="58" t="s">
        <v>1134</v>
      </c>
      <c r="F30" s="65">
        <v>41730</v>
      </c>
      <c r="G30" s="60" t="s">
        <v>382</v>
      </c>
      <c r="H30" s="58" t="s">
        <v>385</v>
      </c>
      <c r="I30" s="66">
        <v>0.28333333333333333</v>
      </c>
      <c r="J30" s="58">
        <v>2</v>
      </c>
      <c r="K30" s="56" t="s">
        <v>95</v>
      </c>
      <c r="L30" s="67">
        <v>0</v>
      </c>
      <c r="M30" s="67">
        <v>0</v>
      </c>
      <c r="N30" s="67">
        <v>1</v>
      </c>
      <c r="O30" s="58" t="s">
        <v>63</v>
      </c>
      <c r="P30" s="56" t="s">
        <v>383</v>
      </c>
      <c r="Q30" s="62">
        <v>210</v>
      </c>
      <c r="R30" s="62">
        <v>1</v>
      </c>
      <c r="S30" s="56" t="s">
        <v>135</v>
      </c>
      <c r="T30" s="56" t="s">
        <v>144</v>
      </c>
      <c r="U30" s="56" t="s">
        <v>87</v>
      </c>
      <c r="V30" s="62">
        <v>190</v>
      </c>
      <c r="W30" s="62">
        <v>75</v>
      </c>
      <c r="X30" s="56" t="s">
        <v>145</v>
      </c>
      <c r="Y30" s="56" t="s">
        <v>121</v>
      </c>
      <c r="AA30" s="56" t="s">
        <v>1011</v>
      </c>
      <c r="AD30" s="62">
        <f>LOOKUP($D30,'Design Component Spatial Info'!$C$2:$C$230,'Design Component Spatial Info'!E$2:E$230)</f>
        <v>11</v>
      </c>
      <c r="AE30" s="62">
        <f>LOOKUP($D30,'Design Component Spatial Info'!$C$2:$C$230,'Design Component Spatial Info'!F$2:F$230)</f>
        <v>325796.40100000001</v>
      </c>
      <c r="AF30" s="62">
        <f>LOOKUP($D30,'Design Component Spatial Info'!$C$2:$C$230,'Design Component Spatial Info'!G$2:G$230)</f>
        <v>5446223.5089999996</v>
      </c>
      <c r="AG30" s="67">
        <f t="shared" si="0"/>
        <v>325783.37738667498</v>
      </c>
      <c r="AH30" s="67">
        <f t="shared" si="1"/>
        <v>5446149.6484185234</v>
      </c>
      <c r="AI30" s="136">
        <f>LOOKUP($D30,'Design Component Spatial Info'!$C$2:$C$230,'Design Component Spatial Info'!I$2:I$230)</f>
        <v>1482186</v>
      </c>
      <c r="AJ30" s="136">
        <f>LOOKUP($D30,'Design Component Spatial Info'!$C$2:$C$230,'Design Component Spatial Info'!J$2:J$230)</f>
        <v>481174</v>
      </c>
      <c r="AK30">
        <v>1482182</v>
      </c>
      <c r="AL30">
        <v>481099</v>
      </c>
    </row>
    <row r="31" spans="1:38" x14ac:dyDescent="0.2">
      <c r="A31" s="60" t="s">
        <v>764</v>
      </c>
      <c r="B31" s="60" t="s">
        <v>381</v>
      </c>
      <c r="C31" s="60" t="s">
        <v>31</v>
      </c>
      <c r="D31" s="58" t="s">
        <v>167</v>
      </c>
      <c r="E31" s="58" t="s">
        <v>1134</v>
      </c>
      <c r="F31" s="65">
        <v>41730</v>
      </c>
      <c r="G31" s="60" t="s">
        <v>382</v>
      </c>
      <c r="H31" s="58" t="s">
        <v>385</v>
      </c>
      <c r="I31" s="66">
        <v>0.28888888888888892</v>
      </c>
      <c r="J31" s="58">
        <v>1</v>
      </c>
      <c r="K31" s="56" t="s">
        <v>95</v>
      </c>
      <c r="L31" s="67">
        <v>-1</v>
      </c>
      <c r="M31" s="67">
        <v>0</v>
      </c>
      <c r="N31" s="67">
        <v>1</v>
      </c>
      <c r="O31" s="58" t="s">
        <v>63</v>
      </c>
      <c r="P31" s="56" t="s">
        <v>383</v>
      </c>
      <c r="Q31" s="62">
        <v>20</v>
      </c>
      <c r="R31" s="62">
        <v>1</v>
      </c>
      <c r="S31" s="56" t="s">
        <v>135</v>
      </c>
      <c r="T31" s="56" t="s">
        <v>39</v>
      </c>
      <c r="U31" s="56" t="s">
        <v>87</v>
      </c>
      <c r="V31" s="62">
        <v>290</v>
      </c>
      <c r="W31" s="62">
        <v>200</v>
      </c>
      <c r="X31" s="56" t="s">
        <v>145</v>
      </c>
      <c r="Y31" s="56" t="s">
        <v>121</v>
      </c>
      <c r="AA31" s="56" t="s">
        <v>1012</v>
      </c>
      <c r="AD31" s="62">
        <f>LOOKUP($D31,'Design Component Spatial Info'!$C$2:$C$230,'Design Component Spatial Info'!E$2:E$230)</f>
        <v>11</v>
      </c>
      <c r="AE31" s="62">
        <f>LOOKUP($D31,'Design Component Spatial Info'!$C$2:$C$230,'Design Component Spatial Info'!F$2:F$230)</f>
        <v>326222.82799999998</v>
      </c>
      <c r="AF31" s="62">
        <f>LOOKUP($D31,'Design Component Spatial Info'!$C$2:$C$230,'Design Component Spatial Info'!G$2:G$230)</f>
        <v>5445609.9100000001</v>
      </c>
      <c r="AG31" s="67">
        <f t="shared" si="0"/>
        <v>326034.88947584282</v>
      </c>
      <c r="AH31" s="67">
        <f t="shared" si="1"/>
        <v>5445678.3140286654</v>
      </c>
      <c r="AI31" s="136">
        <f>LOOKUP($D31,'Design Component Spatial Info'!$C$2:$C$230,'Design Component Spatial Info'!I$2:I$230)</f>
        <v>1482686</v>
      </c>
      <c r="AJ31" s="136">
        <f>LOOKUP($D31,'Design Component Spatial Info'!$C$2:$C$230,'Design Component Spatial Info'!J$2:J$230)</f>
        <v>480619</v>
      </c>
      <c r="AK31">
        <v>1482491</v>
      </c>
      <c r="AL31">
        <v>480663</v>
      </c>
    </row>
    <row r="32" spans="1:38" x14ac:dyDescent="0.2">
      <c r="A32" s="60" t="s">
        <v>764</v>
      </c>
      <c r="B32" s="60" t="s">
        <v>381</v>
      </c>
      <c r="C32" s="60" t="s">
        <v>31</v>
      </c>
      <c r="D32" s="58" t="s">
        <v>168</v>
      </c>
      <c r="E32" s="58" t="s">
        <v>1135</v>
      </c>
      <c r="F32" s="65">
        <v>41730</v>
      </c>
      <c r="G32" s="60" t="s">
        <v>382</v>
      </c>
      <c r="H32" s="58" t="s">
        <v>385</v>
      </c>
      <c r="I32" s="66">
        <v>0.29375000000000001</v>
      </c>
      <c r="J32" s="58">
        <v>1</v>
      </c>
      <c r="K32" s="56" t="s">
        <v>95</v>
      </c>
      <c r="L32" s="67">
        <v>-1</v>
      </c>
      <c r="M32" s="67">
        <v>0</v>
      </c>
      <c r="N32" s="67">
        <v>1</v>
      </c>
      <c r="O32" s="58" t="s">
        <v>63</v>
      </c>
      <c r="P32" s="56" t="s">
        <v>383</v>
      </c>
      <c r="Q32" s="62">
        <v>90</v>
      </c>
      <c r="R32" s="62">
        <v>1</v>
      </c>
      <c r="S32" s="56" t="s">
        <v>75</v>
      </c>
      <c r="T32" s="56" t="s">
        <v>146</v>
      </c>
      <c r="U32" s="56" t="s">
        <v>83</v>
      </c>
      <c r="V32" s="62">
        <v>335</v>
      </c>
      <c r="W32" s="62">
        <v>174</v>
      </c>
      <c r="X32" s="56" t="s">
        <v>145</v>
      </c>
      <c r="Y32" s="56" t="s">
        <v>121</v>
      </c>
      <c r="AA32" s="56" t="s">
        <v>1013</v>
      </c>
      <c r="AD32" s="62">
        <f>LOOKUP($D32,'Design Component Spatial Info'!$C$2:$C$230,'Design Component Spatial Info'!E$2:E$230)</f>
        <v>11</v>
      </c>
      <c r="AE32" s="62">
        <f>LOOKUP($D32,'Design Component Spatial Info'!$C$2:$C$230,'Design Component Spatial Info'!F$2:F$230)</f>
        <v>326462.37099999998</v>
      </c>
      <c r="AF32" s="62">
        <f>LOOKUP($D32,'Design Component Spatial Info'!$C$2:$C$230,'Design Component Spatial Info'!G$2:G$230)</f>
        <v>5444926.9929999998</v>
      </c>
      <c r="AG32" s="67">
        <f t="shared" si="0"/>
        <v>326388.83542245708</v>
      </c>
      <c r="AH32" s="67">
        <f t="shared" si="1"/>
        <v>5445084.6905549439</v>
      </c>
      <c r="AI32" s="136">
        <f>LOOKUP($D32,'Design Component Spatial Info'!$C$2:$C$230,'Design Component Spatial Info'!I$2:I$230)</f>
        <v>1483009</v>
      </c>
      <c r="AJ32" s="136">
        <f>LOOKUP($D32,'Design Component Spatial Info'!$C$2:$C$230,'Design Component Spatial Info'!J$2:J$230)</f>
        <v>479972</v>
      </c>
      <c r="AK32">
        <v>1482916</v>
      </c>
      <c r="AL32">
        <v>480119</v>
      </c>
    </row>
    <row r="33" spans="1:38" x14ac:dyDescent="0.2">
      <c r="A33" s="60" t="s">
        <v>764</v>
      </c>
      <c r="B33" s="60" t="s">
        <v>381</v>
      </c>
      <c r="C33" s="60" t="s">
        <v>31</v>
      </c>
      <c r="D33" s="58" t="s">
        <v>169</v>
      </c>
      <c r="E33" s="58" t="s">
        <v>1135</v>
      </c>
      <c r="F33" s="65">
        <v>41730</v>
      </c>
      <c r="G33" s="60" t="s">
        <v>382</v>
      </c>
      <c r="H33" s="58" t="s">
        <v>385</v>
      </c>
      <c r="I33" s="66">
        <v>0.2986111111111111</v>
      </c>
      <c r="J33" s="58">
        <v>1</v>
      </c>
      <c r="K33" s="56" t="s">
        <v>95</v>
      </c>
      <c r="L33" s="67">
        <v>-1</v>
      </c>
      <c r="M33" s="67">
        <v>0</v>
      </c>
      <c r="N33" s="67">
        <v>1</v>
      </c>
      <c r="O33" s="58" t="s">
        <v>63</v>
      </c>
      <c r="P33" s="56" t="s">
        <v>383</v>
      </c>
      <c r="Q33" s="62">
        <v>80</v>
      </c>
      <c r="R33" s="62">
        <v>1</v>
      </c>
      <c r="S33" s="56" t="s">
        <v>135</v>
      </c>
      <c r="T33" s="56" t="s">
        <v>39</v>
      </c>
      <c r="U33" s="56" t="s">
        <v>87</v>
      </c>
      <c r="V33" s="62">
        <v>140</v>
      </c>
      <c r="W33" s="62">
        <v>150</v>
      </c>
      <c r="X33" s="56" t="s">
        <v>145</v>
      </c>
      <c r="Y33" s="56" t="s">
        <v>121</v>
      </c>
      <c r="AA33" s="56" t="s">
        <v>1014</v>
      </c>
      <c r="AD33" s="62">
        <f>LOOKUP($D33,'Design Component Spatial Info'!$C$2:$C$230,'Design Component Spatial Info'!E$2:E$230)</f>
        <v>11</v>
      </c>
      <c r="AE33" s="62">
        <f>LOOKUP($D33,'Design Component Spatial Info'!$C$2:$C$230,'Design Component Spatial Info'!F$2:F$230)</f>
        <v>327034.60700000002</v>
      </c>
      <c r="AF33" s="62">
        <f>LOOKUP($D33,'Design Component Spatial Info'!$C$2:$C$230,'Design Component Spatial Info'!G$2:G$230)</f>
        <v>5444496.8300000001</v>
      </c>
      <c r="AG33" s="67">
        <f t="shared" si="0"/>
        <v>327131.02514145302</v>
      </c>
      <c r="AH33" s="67">
        <f t="shared" si="1"/>
        <v>5444381.9233335322</v>
      </c>
      <c r="AI33" s="136">
        <f>LOOKUP($D33,'Design Component Spatial Info'!$C$2:$C$230,'Design Component Spatial Info'!I$2:I$230)</f>
        <v>1483631</v>
      </c>
      <c r="AJ33" s="136">
        <f>LOOKUP($D33,'Design Component Spatial Info'!$C$2:$C$230,'Design Component Spatial Info'!J$2:J$230)</f>
        <v>479617</v>
      </c>
      <c r="AK33">
        <v>1483741</v>
      </c>
      <c r="AL33">
        <v>479515</v>
      </c>
    </row>
    <row r="34" spans="1:38" x14ac:dyDescent="0.2">
      <c r="A34" s="60" t="s">
        <v>764</v>
      </c>
      <c r="B34" s="60" t="s">
        <v>381</v>
      </c>
      <c r="C34" s="60" t="s">
        <v>31</v>
      </c>
      <c r="D34" s="58" t="s">
        <v>170</v>
      </c>
      <c r="E34" s="58" t="s">
        <v>844</v>
      </c>
      <c r="F34" s="65">
        <v>41730</v>
      </c>
      <c r="G34" s="60" t="s">
        <v>382</v>
      </c>
      <c r="H34" s="58" t="s">
        <v>385</v>
      </c>
      <c r="I34" s="66">
        <v>0.30416666666666664</v>
      </c>
      <c r="J34" s="58">
        <v>1</v>
      </c>
      <c r="K34" s="56" t="s">
        <v>95</v>
      </c>
      <c r="L34" s="67">
        <v>-1</v>
      </c>
      <c r="M34" s="67">
        <v>0</v>
      </c>
      <c r="N34" s="67">
        <v>1</v>
      </c>
      <c r="O34" s="58" t="s">
        <v>63</v>
      </c>
      <c r="P34" s="56" t="s">
        <v>383</v>
      </c>
      <c r="Q34" s="62">
        <v>150</v>
      </c>
      <c r="R34" s="62">
        <v>1</v>
      </c>
      <c r="S34" s="56" t="s">
        <v>135</v>
      </c>
      <c r="T34" s="56" t="s">
        <v>39</v>
      </c>
      <c r="U34" s="56" t="s">
        <v>87</v>
      </c>
      <c r="V34" s="62">
        <v>210</v>
      </c>
      <c r="W34" s="62">
        <v>300</v>
      </c>
      <c r="X34" s="56" t="s">
        <v>145</v>
      </c>
      <c r="Y34" s="56" t="s">
        <v>121</v>
      </c>
      <c r="AA34" s="56" t="s">
        <v>1015</v>
      </c>
      <c r="AD34" s="62">
        <f>LOOKUP($D34,'Design Component Spatial Info'!$C$2:$C$230,'Design Component Spatial Info'!E$2:E$230)</f>
        <v>11</v>
      </c>
      <c r="AE34" s="62">
        <f>LOOKUP($D34,'Design Component Spatial Info'!$C$2:$C$230,'Design Component Spatial Info'!F$2:F$230)</f>
        <v>327598.95699999999</v>
      </c>
      <c r="AF34" s="62">
        <f>LOOKUP($D34,'Design Component Spatial Info'!$C$2:$C$230,'Design Component Spatial Info'!G$2:G$230)</f>
        <v>5443955.6610000003</v>
      </c>
      <c r="AG34" s="67">
        <f t="shared" si="0"/>
        <v>327448.95699999999</v>
      </c>
      <c r="AH34" s="67">
        <f t="shared" si="1"/>
        <v>5443695.8533788649</v>
      </c>
      <c r="AI34" s="136">
        <f>LOOKUP($D34,'Design Component Spatial Info'!$C$2:$C$230,'Design Component Spatial Info'!I$2:I$230)</f>
        <v>1484259</v>
      </c>
      <c r="AJ34" s="136">
        <f>LOOKUP($D34,'Design Component Spatial Info'!$C$2:$C$230,'Design Component Spatial Info'!J$2:J$230)</f>
        <v>479151</v>
      </c>
      <c r="AK34">
        <v>1484142</v>
      </c>
      <c r="AL34">
        <v>478875</v>
      </c>
    </row>
    <row r="35" spans="1:38" x14ac:dyDescent="0.2">
      <c r="A35" s="60" t="s">
        <v>764</v>
      </c>
      <c r="B35" s="60" t="s">
        <v>381</v>
      </c>
      <c r="C35" s="60" t="s">
        <v>31</v>
      </c>
      <c r="D35" s="58" t="s">
        <v>170</v>
      </c>
      <c r="E35" s="58" t="s">
        <v>844</v>
      </c>
      <c r="F35" s="65">
        <v>41730</v>
      </c>
      <c r="G35" s="60" t="s">
        <v>382</v>
      </c>
      <c r="H35" s="58" t="s">
        <v>385</v>
      </c>
      <c r="I35" s="66">
        <v>0.30416666666666664</v>
      </c>
      <c r="J35" s="58">
        <v>2</v>
      </c>
      <c r="K35" s="56" t="s">
        <v>95</v>
      </c>
      <c r="L35" s="67">
        <v>-1</v>
      </c>
      <c r="M35" s="67">
        <v>0</v>
      </c>
      <c r="N35" s="67">
        <v>1</v>
      </c>
      <c r="O35" s="58" t="s">
        <v>63</v>
      </c>
      <c r="P35" s="56" t="s">
        <v>383</v>
      </c>
      <c r="Q35" s="62">
        <v>0</v>
      </c>
      <c r="R35" s="62">
        <v>1</v>
      </c>
      <c r="S35" s="56" t="s">
        <v>135</v>
      </c>
      <c r="T35" s="56" t="s">
        <v>144</v>
      </c>
      <c r="U35" s="56" t="s">
        <v>87</v>
      </c>
      <c r="V35" s="62">
        <v>270</v>
      </c>
      <c r="W35" s="62">
        <v>150</v>
      </c>
      <c r="X35" s="56" t="s">
        <v>145</v>
      </c>
      <c r="Y35" s="56" t="s">
        <v>121</v>
      </c>
      <c r="AA35" s="56" t="s">
        <v>1016</v>
      </c>
      <c r="AD35" s="62">
        <f>LOOKUP($D35,'Design Component Spatial Info'!$C$2:$C$230,'Design Component Spatial Info'!E$2:E$230)</f>
        <v>11</v>
      </c>
      <c r="AE35" s="62">
        <f>LOOKUP($D35,'Design Component Spatial Info'!$C$2:$C$230,'Design Component Spatial Info'!F$2:F$230)</f>
        <v>327598.95699999999</v>
      </c>
      <c r="AF35" s="62">
        <f>LOOKUP($D35,'Design Component Spatial Info'!$C$2:$C$230,'Design Component Spatial Info'!G$2:G$230)</f>
        <v>5443955.6610000003</v>
      </c>
      <c r="AG35" s="67">
        <f t="shared" si="0"/>
        <v>327448.95699999999</v>
      </c>
      <c r="AH35" s="67">
        <f t="shared" si="1"/>
        <v>5443955.6610000003</v>
      </c>
      <c r="AI35" s="136">
        <f>LOOKUP($D35,'Design Component Spatial Info'!$C$2:$C$230,'Design Component Spatial Info'!I$2:I$230)</f>
        <v>1484259</v>
      </c>
      <c r="AJ35" s="136">
        <f>LOOKUP($D35,'Design Component Spatial Info'!$C$2:$C$230,'Design Component Spatial Info'!J$2:J$230)</f>
        <v>479151</v>
      </c>
      <c r="AK35">
        <v>1484110</v>
      </c>
      <c r="AL35">
        <v>479132</v>
      </c>
    </row>
    <row r="36" spans="1:38" x14ac:dyDescent="0.2">
      <c r="A36" s="60" t="s">
        <v>764</v>
      </c>
      <c r="B36" s="60" t="s">
        <v>381</v>
      </c>
      <c r="C36" s="60" t="s">
        <v>31</v>
      </c>
      <c r="D36" s="58" t="s">
        <v>171</v>
      </c>
      <c r="E36" s="58" t="s">
        <v>844</v>
      </c>
      <c r="F36" s="65">
        <v>41730</v>
      </c>
      <c r="G36" s="60" t="s">
        <v>382</v>
      </c>
      <c r="H36" s="58" t="s">
        <v>385</v>
      </c>
      <c r="I36" s="66">
        <v>0.30902777777777779</v>
      </c>
      <c r="J36" s="58">
        <v>1</v>
      </c>
      <c r="K36" s="56" t="s">
        <v>95</v>
      </c>
      <c r="L36" s="67">
        <v>-1</v>
      </c>
      <c r="M36" s="67">
        <v>0</v>
      </c>
      <c r="N36" s="67">
        <v>1</v>
      </c>
      <c r="O36" s="58" t="s">
        <v>63</v>
      </c>
      <c r="P36" s="56" t="s">
        <v>383</v>
      </c>
      <c r="Q36" s="62">
        <v>30</v>
      </c>
      <c r="R36" s="62">
        <v>1</v>
      </c>
      <c r="S36" s="56" t="s">
        <v>135</v>
      </c>
      <c r="T36" s="56" t="s">
        <v>39</v>
      </c>
      <c r="U36" s="56" t="s">
        <v>87</v>
      </c>
      <c r="V36" s="62">
        <v>50</v>
      </c>
      <c r="W36" s="62">
        <v>100</v>
      </c>
      <c r="X36" s="56" t="s">
        <v>145</v>
      </c>
      <c r="Y36" s="56" t="s">
        <v>121</v>
      </c>
      <c r="AA36" s="56" t="s">
        <v>1017</v>
      </c>
      <c r="AD36" s="62">
        <f>LOOKUP($D36,'Design Component Spatial Info'!$C$2:$C$230,'Design Component Spatial Info'!E$2:E$230)</f>
        <v>11</v>
      </c>
      <c r="AE36" s="62">
        <f>LOOKUP($D36,'Design Component Spatial Info'!$C$2:$C$230,'Design Component Spatial Info'!F$2:F$230)</f>
        <v>328348.97100000002</v>
      </c>
      <c r="AF36" s="62">
        <f>LOOKUP($D36,'Design Component Spatial Info'!$C$2:$C$230,'Design Component Spatial Info'!G$2:G$230)</f>
        <v>5443723.0710000005</v>
      </c>
      <c r="AG36" s="67">
        <f t="shared" si="0"/>
        <v>328425.57544431189</v>
      </c>
      <c r="AH36" s="67">
        <f t="shared" si="1"/>
        <v>5443787.3497609692</v>
      </c>
      <c r="AI36" s="136">
        <f>LOOKUP($D36,'Design Component Spatial Info'!$C$2:$C$230,'Design Component Spatial Info'!I$2:I$230)</f>
        <v>1485033</v>
      </c>
      <c r="AJ36" s="136">
        <f>LOOKUP($D36,'Design Component Spatial Info'!$C$2:$C$230,'Design Component Spatial Info'!J$2:J$230)</f>
        <v>479014</v>
      </c>
      <c r="AK36">
        <v>1485101</v>
      </c>
      <c r="AL36">
        <v>479087</v>
      </c>
    </row>
    <row r="37" spans="1:38" x14ac:dyDescent="0.2">
      <c r="A37" s="60" t="s">
        <v>764</v>
      </c>
      <c r="B37" s="60" t="s">
        <v>381</v>
      </c>
      <c r="C37" s="60" t="s">
        <v>31</v>
      </c>
      <c r="D37" s="58" t="s">
        <v>172</v>
      </c>
      <c r="E37" s="58" t="s">
        <v>843</v>
      </c>
      <c r="F37" s="65">
        <v>41730</v>
      </c>
      <c r="G37" s="60" t="s">
        <v>382</v>
      </c>
      <c r="H37" s="58" t="s">
        <v>385</v>
      </c>
      <c r="I37" s="66">
        <v>0.31388888888888888</v>
      </c>
      <c r="J37" s="58">
        <v>1</v>
      </c>
      <c r="K37" s="56" t="s">
        <v>95</v>
      </c>
      <c r="L37" s="67">
        <v>-1</v>
      </c>
      <c r="M37" s="67">
        <v>1</v>
      </c>
      <c r="N37" s="67">
        <v>1</v>
      </c>
      <c r="O37" s="58" t="s">
        <v>63</v>
      </c>
      <c r="P37" s="56" t="s">
        <v>141</v>
      </c>
      <c r="Q37" s="62"/>
      <c r="R37" s="62">
        <v>0</v>
      </c>
      <c r="S37" s="56"/>
      <c r="T37" s="56"/>
      <c r="V37" s="62"/>
      <c r="W37" s="62"/>
      <c r="X37" s="56"/>
      <c r="AD37" s="62">
        <f>LOOKUP($D37,'Design Component Spatial Info'!$C$2:$C$230,'Design Component Spatial Info'!E$2:E$230)</f>
        <v>11</v>
      </c>
      <c r="AE37" s="62">
        <f>LOOKUP($D37,'Design Component Spatial Info'!$C$2:$C$230,'Design Component Spatial Info'!F$2:F$230)</f>
        <v>328676.55499999999</v>
      </c>
      <c r="AF37" s="62">
        <f>LOOKUP($D37,'Design Component Spatial Info'!$C$2:$C$230,'Design Component Spatial Info'!G$2:G$230)</f>
        <v>5443188.4749999996</v>
      </c>
      <c r="AG37" s="67">
        <f t="shared" si="0"/>
        <v>0</v>
      </c>
      <c r="AH37" s="67">
        <f t="shared" si="1"/>
        <v>0</v>
      </c>
      <c r="AI37" s="136">
        <f>LOOKUP($D37,'Design Component Spatial Info'!$C$2:$C$230,'Design Component Spatial Info'!I$2:I$230)</f>
        <v>1485425</v>
      </c>
      <c r="AJ37" s="136">
        <f>LOOKUP($D37,'Design Component Spatial Info'!$C$2:$C$230,'Design Component Spatial Info'!J$2:J$230)</f>
        <v>478525</v>
      </c>
    </row>
    <row r="38" spans="1:38" x14ac:dyDescent="0.2">
      <c r="A38" s="60" t="s">
        <v>764</v>
      </c>
      <c r="B38" s="60" t="s">
        <v>381</v>
      </c>
      <c r="C38" s="60" t="s">
        <v>31</v>
      </c>
      <c r="D38" s="58" t="s">
        <v>173</v>
      </c>
      <c r="E38" s="58" t="s">
        <v>843</v>
      </c>
      <c r="F38" s="65">
        <v>41730</v>
      </c>
      <c r="G38" s="60" t="s">
        <v>382</v>
      </c>
      <c r="H38" s="58" t="s">
        <v>385</v>
      </c>
      <c r="I38" s="66">
        <v>0.31805555555555554</v>
      </c>
      <c r="J38" s="58">
        <v>1</v>
      </c>
      <c r="K38" s="56" t="s">
        <v>95</v>
      </c>
      <c r="L38" s="67">
        <v>-1</v>
      </c>
      <c r="M38" s="67">
        <v>0</v>
      </c>
      <c r="N38" s="67">
        <v>1</v>
      </c>
      <c r="O38" s="58" t="s">
        <v>63</v>
      </c>
      <c r="P38" s="56" t="s">
        <v>141</v>
      </c>
      <c r="Q38" s="62"/>
      <c r="R38" s="62">
        <v>0</v>
      </c>
      <c r="S38" s="56"/>
      <c r="T38" s="56"/>
      <c r="V38" s="62"/>
      <c r="W38" s="62"/>
      <c r="X38" s="56"/>
      <c r="AD38" s="62">
        <f>LOOKUP($D38,'Design Component Spatial Info'!$C$2:$C$230,'Design Component Spatial Info'!E$2:E$230)</f>
        <v>11</v>
      </c>
      <c r="AE38" s="62">
        <f>LOOKUP($D38,'Design Component Spatial Info'!$C$2:$C$230,'Design Component Spatial Info'!F$2:F$230)</f>
        <v>329223.14199999999</v>
      </c>
      <c r="AF38" s="62">
        <f>LOOKUP($D38,'Design Component Spatial Info'!$C$2:$C$230,'Design Component Spatial Info'!G$2:G$230)</f>
        <v>5442610.1749999998</v>
      </c>
      <c r="AG38" s="67">
        <f t="shared" si="0"/>
        <v>0</v>
      </c>
      <c r="AH38" s="67">
        <f t="shared" si="1"/>
        <v>0</v>
      </c>
      <c r="AI38" s="136">
        <f>LOOKUP($D38,'Design Component Spatial Info'!$C$2:$C$230,'Design Component Spatial Info'!I$2:I$230)</f>
        <v>1486040</v>
      </c>
      <c r="AJ38" s="136">
        <f>LOOKUP($D38,'Design Component Spatial Info'!$C$2:$C$230,'Design Component Spatial Info'!J$2:J$230)</f>
        <v>478020</v>
      </c>
    </row>
    <row r="39" spans="1:38" x14ac:dyDescent="0.2">
      <c r="A39" s="60" t="s">
        <v>764</v>
      </c>
      <c r="B39" s="60" t="s">
        <v>381</v>
      </c>
      <c r="C39" s="60" t="s">
        <v>31</v>
      </c>
      <c r="D39" s="58" t="s">
        <v>174</v>
      </c>
      <c r="E39" s="58" t="s">
        <v>843</v>
      </c>
      <c r="F39" s="65">
        <v>41730</v>
      </c>
      <c r="G39" s="60" t="s">
        <v>382</v>
      </c>
      <c r="H39" s="58" t="s">
        <v>385</v>
      </c>
      <c r="I39" s="66">
        <v>0.32291666666666669</v>
      </c>
      <c r="J39" s="58">
        <v>1</v>
      </c>
      <c r="K39" s="56" t="s">
        <v>95</v>
      </c>
      <c r="L39" s="67">
        <v>-1</v>
      </c>
      <c r="M39" s="67">
        <v>0</v>
      </c>
      <c r="N39" s="67">
        <v>1</v>
      </c>
      <c r="O39" s="58" t="s">
        <v>63</v>
      </c>
      <c r="P39" s="56" t="s">
        <v>141</v>
      </c>
      <c r="Q39" s="62"/>
      <c r="R39" s="62">
        <v>0</v>
      </c>
      <c r="S39" s="56"/>
      <c r="T39" s="56"/>
      <c r="V39" s="62"/>
      <c r="W39" s="62"/>
      <c r="X39" s="56"/>
      <c r="AD39" s="62">
        <f>LOOKUP($D39,'Design Component Spatial Info'!$C$2:$C$230,'Design Component Spatial Info'!E$2:E$230)</f>
        <v>11</v>
      </c>
      <c r="AE39" s="62">
        <f>LOOKUP($D39,'Design Component Spatial Info'!$C$2:$C$230,'Design Component Spatial Info'!F$2:F$230)</f>
        <v>329856.69099999999</v>
      </c>
      <c r="AF39" s="62">
        <f>LOOKUP($D39,'Design Component Spatial Info'!$C$2:$C$230,'Design Component Spatial Info'!G$2:G$230)</f>
        <v>5442211.6200000001</v>
      </c>
      <c r="AG39" s="67">
        <f t="shared" si="0"/>
        <v>0</v>
      </c>
      <c r="AH39" s="67">
        <f t="shared" si="1"/>
        <v>0</v>
      </c>
      <c r="AI39" s="136">
        <f>LOOKUP($D39,'Design Component Spatial Info'!$C$2:$C$230,'Design Component Spatial Info'!I$2:I$230)</f>
        <v>1486719</v>
      </c>
      <c r="AJ39" s="136">
        <f>LOOKUP($D39,'Design Component Spatial Info'!$C$2:$C$230,'Design Component Spatial Info'!J$2:J$230)</f>
        <v>477704</v>
      </c>
    </row>
    <row r="40" spans="1:38" x14ac:dyDescent="0.2">
      <c r="A40" s="60" t="s">
        <v>764</v>
      </c>
      <c r="B40" s="60" t="s">
        <v>381</v>
      </c>
      <c r="C40" s="60" t="s">
        <v>31</v>
      </c>
      <c r="D40" s="58" t="s">
        <v>175</v>
      </c>
      <c r="E40" s="58" t="s">
        <v>1136</v>
      </c>
      <c r="F40" s="65">
        <v>41730</v>
      </c>
      <c r="G40" s="60" t="s">
        <v>382</v>
      </c>
      <c r="H40" s="58" t="s">
        <v>385</v>
      </c>
      <c r="I40" s="66">
        <v>0.32777777777777778</v>
      </c>
      <c r="J40" s="58">
        <v>1</v>
      </c>
      <c r="K40" s="56" t="s">
        <v>95</v>
      </c>
      <c r="L40" s="67">
        <v>-1</v>
      </c>
      <c r="M40" s="67">
        <v>1</v>
      </c>
      <c r="N40" s="67">
        <v>1</v>
      </c>
      <c r="O40" s="58" t="s">
        <v>63</v>
      </c>
      <c r="P40" s="56" t="s">
        <v>383</v>
      </c>
      <c r="Q40" s="62">
        <v>187</v>
      </c>
      <c r="R40" s="62">
        <v>1</v>
      </c>
      <c r="S40" s="56" t="s">
        <v>135</v>
      </c>
      <c r="T40" s="56" t="s">
        <v>39</v>
      </c>
      <c r="U40" s="56" t="s">
        <v>87</v>
      </c>
      <c r="V40" s="62">
        <v>355</v>
      </c>
      <c r="W40" s="62">
        <v>300</v>
      </c>
      <c r="X40" s="56" t="s">
        <v>145</v>
      </c>
      <c r="Y40" s="56" t="s">
        <v>121</v>
      </c>
      <c r="AA40" s="56" t="s">
        <v>1018</v>
      </c>
      <c r="AD40" s="62">
        <f>LOOKUP($D40,'Design Component Spatial Info'!$C$2:$C$230,'Design Component Spatial Info'!E$2:E$230)</f>
        <v>11</v>
      </c>
      <c r="AE40" s="62">
        <f>LOOKUP($D40,'Design Component Spatial Info'!$C$2:$C$230,'Design Component Spatial Info'!F$2:F$230)</f>
        <v>330576.39199999999</v>
      </c>
      <c r="AF40" s="62">
        <f>LOOKUP($D40,'Design Component Spatial Info'!$C$2:$C$230,'Design Component Spatial Info'!G$2:G$230)</f>
        <v>5441898.0690000001</v>
      </c>
      <c r="AG40" s="67">
        <f t="shared" si="0"/>
        <v>330550.24527717568</v>
      </c>
      <c r="AH40" s="67">
        <f t="shared" si="1"/>
        <v>5442196.9274094272</v>
      </c>
      <c r="AI40" s="136">
        <f>LOOKUP($D40,'Design Component Spatial Info'!$C$2:$C$230,'Design Component Spatial Info'!I$2:I$230)</f>
        <v>1487473</v>
      </c>
      <c r="AJ40" s="136">
        <f>LOOKUP($D40,'Design Component Spatial Info'!$C$2:$C$230,'Design Component Spatial Info'!J$2:J$230)</f>
        <v>477483</v>
      </c>
      <c r="AK40">
        <v>1487410</v>
      </c>
      <c r="AL40">
        <v>477776</v>
      </c>
    </row>
    <row r="41" spans="1:38" x14ac:dyDescent="0.2">
      <c r="A41" s="60" t="s">
        <v>764</v>
      </c>
      <c r="B41" s="60" t="s">
        <v>381</v>
      </c>
      <c r="C41" s="60" t="s">
        <v>31</v>
      </c>
      <c r="D41" s="58" t="s">
        <v>176</v>
      </c>
      <c r="E41" s="58" t="s">
        <v>1136</v>
      </c>
      <c r="F41" s="65">
        <v>41730</v>
      </c>
      <c r="G41" s="60" t="s">
        <v>382</v>
      </c>
      <c r="H41" s="58" t="s">
        <v>385</v>
      </c>
      <c r="I41" s="66">
        <v>0.33333333333333331</v>
      </c>
      <c r="J41" s="58">
        <v>1</v>
      </c>
      <c r="K41" s="56" t="s">
        <v>95</v>
      </c>
      <c r="L41" s="67">
        <v>-1</v>
      </c>
      <c r="M41" s="67">
        <v>1</v>
      </c>
      <c r="N41" s="67">
        <v>1</v>
      </c>
      <c r="O41" s="58" t="s">
        <v>63</v>
      </c>
      <c r="P41" s="56" t="s">
        <v>141</v>
      </c>
      <c r="Q41" s="62"/>
      <c r="R41" s="62">
        <v>0</v>
      </c>
      <c r="S41" s="56"/>
      <c r="T41" s="56"/>
      <c r="V41" s="62"/>
      <c r="X41" s="56"/>
      <c r="AD41" s="62">
        <f>LOOKUP($D41,'Design Component Spatial Info'!$C$2:$C$230,'Design Component Spatial Info'!E$2:E$230)</f>
        <v>11</v>
      </c>
      <c r="AE41" s="62">
        <f>LOOKUP($D41,'Design Component Spatial Info'!$C$2:$C$230,'Design Component Spatial Info'!F$2:F$230)</f>
        <v>331362.82299999997</v>
      </c>
      <c r="AF41" s="62">
        <f>LOOKUP($D41,'Design Component Spatial Info'!$C$2:$C$230,'Design Component Spatial Info'!G$2:G$230)</f>
        <v>5441883.8480000002</v>
      </c>
      <c r="AG41" s="67">
        <f t="shared" si="0"/>
        <v>0</v>
      </c>
      <c r="AH41" s="67">
        <f t="shared" si="1"/>
        <v>0</v>
      </c>
      <c r="AI41" s="136">
        <f>LOOKUP($D41,'Design Component Spatial Info'!$C$2:$C$230,'Design Component Spatial Info'!I$2:I$230)</f>
        <v>1488256</v>
      </c>
      <c r="AJ41" s="136">
        <f>LOOKUP($D41,'Design Component Spatial Info'!$C$2:$C$230,'Design Component Spatial Info'!J$2:J$230)</f>
        <v>477567</v>
      </c>
    </row>
    <row r="42" spans="1:38" x14ac:dyDescent="0.2">
      <c r="A42" s="60" t="s">
        <v>764</v>
      </c>
      <c r="B42" s="60" t="s">
        <v>381</v>
      </c>
      <c r="C42" s="60" t="s">
        <v>31</v>
      </c>
      <c r="D42" s="58" t="s">
        <v>177</v>
      </c>
      <c r="E42" s="58" t="s">
        <v>1137</v>
      </c>
      <c r="F42" s="65">
        <v>41730</v>
      </c>
      <c r="G42" s="60" t="s">
        <v>382</v>
      </c>
      <c r="H42" s="58" t="s">
        <v>385</v>
      </c>
      <c r="I42" s="66">
        <v>0.33749999999999997</v>
      </c>
      <c r="J42" s="58">
        <v>1</v>
      </c>
      <c r="K42" s="56" t="s">
        <v>95</v>
      </c>
      <c r="L42" s="67">
        <v>-1</v>
      </c>
      <c r="M42" s="67">
        <v>1</v>
      </c>
      <c r="N42" s="67">
        <v>1</v>
      </c>
      <c r="O42" s="58" t="s">
        <v>63</v>
      </c>
      <c r="P42" s="56" t="s">
        <v>383</v>
      </c>
      <c r="Q42" s="62">
        <v>150</v>
      </c>
      <c r="R42" s="62">
        <v>1</v>
      </c>
      <c r="S42" s="56" t="s">
        <v>135</v>
      </c>
      <c r="T42" s="56" t="s">
        <v>39</v>
      </c>
      <c r="U42" s="56" t="s">
        <v>87</v>
      </c>
      <c r="V42" s="62">
        <v>20</v>
      </c>
      <c r="W42" s="62">
        <v>85</v>
      </c>
      <c r="X42" s="56" t="s">
        <v>145</v>
      </c>
      <c r="Y42" s="56" t="s">
        <v>121</v>
      </c>
      <c r="AA42" s="56" t="s">
        <v>1019</v>
      </c>
      <c r="AD42" s="62">
        <f>LOOKUP($D42,'Design Component Spatial Info'!$C$2:$C$230,'Design Component Spatial Info'!E$2:E$230)</f>
        <v>11</v>
      </c>
      <c r="AE42" s="62">
        <f>LOOKUP($D42,'Design Component Spatial Info'!$C$2:$C$230,'Design Component Spatial Info'!F$2:F$230)</f>
        <v>332000.304</v>
      </c>
      <c r="AF42" s="62">
        <f>LOOKUP($D42,'Design Component Spatial Info'!$C$2:$C$230,'Design Component Spatial Info'!G$2:G$230)</f>
        <v>5441645.2060000002</v>
      </c>
      <c r="AG42" s="67">
        <f t="shared" si="0"/>
        <v>332029.37571218266</v>
      </c>
      <c r="AH42" s="67">
        <f t="shared" si="1"/>
        <v>5441725.0798727674</v>
      </c>
      <c r="AI42" s="136">
        <f>LOOKUP($D42,'Design Component Spatial Info'!$C$2:$C$230,'Design Component Spatial Info'!I$2:I$230)</f>
        <v>1488919</v>
      </c>
      <c r="AJ42" s="136">
        <f>LOOKUP($D42,'Design Component Spatial Info'!$C$2:$C$230,'Design Component Spatial Info'!J$2:J$230)</f>
        <v>477410</v>
      </c>
      <c r="AK42">
        <v>1488938</v>
      </c>
      <c r="AL42">
        <v>477493</v>
      </c>
    </row>
    <row r="43" spans="1:38" x14ac:dyDescent="0.2">
      <c r="A43" s="60" t="s">
        <v>764</v>
      </c>
      <c r="B43" s="60" t="s">
        <v>371</v>
      </c>
      <c r="C43" s="60" t="s">
        <v>31</v>
      </c>
      <c r="D43" s="58" t="s">
        <v>326</v>
      </c>
      <c r="E43" s="58" t="s">
        <v>824</v>
      </c>
      <c r="F43" s="65">
        <v>41730</v>
      </c>
      <c r="G43" s="60" t="s">
        <v>382</v>
      </c>
      <c r="H43" s="58" t="s">
        <v>385</v>
      </c>
      <c r="I43" s="66">
        <v>0.35486111111111113</v>
      </c>
      <c r="J43" s="58">
        <v>1</v>
      </c>
      <c r="K43" s="56" t="s">
        <v>95</v>
      </c>
      <c r="L43" s="67">
        <v>1</v>
      </c>
      <c r="M43" s="67">
        <v>0</v>
      </c>
      <c r="N43" s="67">
        <v>1</v>
      </c>
      <c r="O43" s="58" t="s">
        <v>63</v>
      </c>
      <c r="P43" s="56" t="s">
        <v>141</v>
      </c>
      <c r="Q43" s="62"/>
      <c r="R43" s="62">
        <v>0</v>
      </c>
      <c r="S43" s="56"/>
      <c r="T43" s="56"/>
      <c r="V43" s="62"/>
      <c r="W43" s="62"/>
      <c r="X43" s="56"/>
      <c r="AD43" s="62">
        <f>LOOKUP($D43,'Design Component Spatial Info'!$C$2:$C$230,'Design Component Spatial Info'!E$2:E$230)</f>
        <v>11</v>
      </c>
      <c r="AE43" s="62">
        <f>LOOKUP($D43,'Design Component Spatial Info'!$C$2:$C$230,'Design Component Spatial Info'!F$2:F$230)</f>
        <v>341061.875</v>
      </c>
      <c r="AF43" s="62">
        <f>LOOKUP($D43,'Design Component Spatial Info'!$C$2:$C$230,'Design Component Spatial Info'!G$2:G$230)</f>
        <v>5441614.6550000003</v>
      </c>
      <c r="AG43" s="67">
        <f t="shared" si="0"/>
        <v>0</v>
      </c>
      <c r="AH43" s="67">
        <f t="shared" si="1"/>
        <v>0</v>
      </c>
      <c r="AI43" s="136">
        <f>LOOKUP($D43,'Design Component Spatial Info'!$C$2:$C$230,'Design Component Spatial Info'!I$2:I$230)</f>
        <v>1497924.56406</v>
      </c>
      <c r="AJ43" s="136">
        <f>LOOKUP($D43,'Design Component Spatial Info'!$C$2:$C$230,'Design Component Spatial Info'!J$2:J$230)</f>
        <v>478510.68864000001</v>
      </c>
    </row>
    <row r="44" spans="1:38" x14ac:dyDescent="0.2">
      <c r="A44" s="60" t="s">
        <v>764</v>
      </c>
      <c r="B44" s="60" t="s">
        <v>371</v>
      </c>
      <c r="C44" s="60" t="s">
        <v>31</v>
      </c>
      <c r="D44" s="97" t="s">
        <v>350</v>
      </c>
      <c r="E44" s="58" t="s">
        <v>1138</v>
      </c>
      <c r="F44" s="65">
        <v>41730</v>
      </c>
      <c r="G44" s="60" t="s">
        <v>382</v>
      </c>
      <c r="H44" s="58" t="s">
        <v>385</v>
      </c>
      <c r="I44" s="66">
        <v>0.3611111111111111</v>
      </c>
      <c r="J44" s="58">
        <f>J43</f>
        <v>1</v>
      </c>
      <c r="K44" s="56" t="s">
        <v>95</v>
      </c>
      <c r="L44" s="67">
        <v>1</v>
      </c>
      <c r="M44" s="67">
        <v>1</v>
      </c>
      <c r="N44" s="67">
        <v>1</v>
      </c>
      <c r="O44" s="58" t="s">
        <v>63</v>
      </c>
      <c r="P44" s="56" t="s">
        <v>141</v>
      </c>
      <c r="Q44" s="62"/>
      <c r="R44" s="62">
        <v>0</v>
      </c>
      <c r="S44" s="56"/>
      <c r="T44" s="56"/>
      <c r="V44" s="62"/>
      <c r="W44" s="62"/>
      <c r="X44" s="56"/>
      <c r="AD44" s="62">
        <f>LOOKUP($D44,'Design Component Spatial Info'!$C$2:$C$230,'Design Component Spatial Info'!E$2:E$230)</f>
        <v>11</v>
      </c>
      <c r="AE44" s="62">
        <f>LOOKUP($D44,'Design Component Spatial Info'!$C$2:$C$230,'Design Component Spatial Info'!F$2:F$230)</f>
        <v>341787.59899999999</v>
      </c>
      <c r="AF44" s="62">
        <f>LOOKUP($D44,'Design Component Spatial Info'!$C$2:$C$230,'Design Component Spatial Info'!G$2:G$230)</f>
        <v>5441197.1600000001</v>
      </c>
      <c r="AG44" s="67">
        <f t="shared" si="0"/>
        <v>0</v>
      </c>
      <c r="AH44" s="67">
        <f t="shared" si="1"/>
        <v>0</v>
      </c>
      <c r="AI44" s="136">
        <f>LOOKUP($D44,'Design Component Spatial Info'!$C$2:$C$230,'Design Component Spatial Info'!I$2:I$230)</f>
        <v>1498697.5759000001</v>
      </c>
      <c r="AJ44" s="136">
        <f>LOOKUP($D44,'Design Component Spatial Info'!$C$2:$C$230,'Design Component Spatial Info'!J$2:J$230)</f>
        <v>478187.51831000001</v>
      </c>
    </row>
    <row r="45" spans="1:38" x14ac:dyDescent="0.2">
      <c r="A45" s="60" t="s">
        <v>764</v>
      </c>
      <c r="B45" s="60" t="s">
        <v>371</v>
      </c>
      <c r="C45" s="60" t="s">
        <v>31</v>
      </c>
      <c r="D45" s="97" t="s">
        <v>327</v>
      </c>
      <c r="E45" s="58" t="s">
        <v>1138</v>
      </c>
      <c r="F45" s="65">
        <v>41730</v>
      </c>
      <c r="G45" s="60" t="s">
        <v>382</v>
      </c>
      <c r="H45" s="58" t="s">
        <v>385</v>
      </c>
      <c r="I45" s="66">
        <v>0.36527777777777781</v>
      </c>
      <c r="J45" s="58">
        <f t="shared" ref="J45:J53" si="2">J44</f>
        <v>1</v>
      </c>
      <c r="K45" s="56" t="s">
        <v>95</v>
      </c>
      <c r="L45" s="67">
        <v>1</v>
      </c>
      <c r="M45" s="67">
        <v>0</v>
      </c>
      <c r="N45" s="67">
        <v>1</v>
      </c>
      <c r="O45" s="58" t="s">
        <v>63</v>
      </c>
      <c r="P45" s="56" t="s">
        <v>141</v>
      </c>
      <c r="Q45" s="62"/>
      <c r="R45" s="62">
        <v>0</v>
      </c>
      <c r="S45" s="56"/>
      <c r="T45" s="56"/>
      <c r="V45" s="62"/>
      <c r="W45" s="62"/>
      <c r="X45" s="56"/>
      <c r="AD45" s="62">
        <f>LOOKUP($D45,'Design Component Spatial Info'!$C$2:$C$230,'Design Component Spatial Info'!E$2:E$230)</f>
        <v>11</v>
      </c>
      <c r="AE45" s="62">
        <f>LOOKUP($D45,'Design Component Spatial Info'!$C$2:$C$230,'Design Component Spatial Info'!F$2:F$230)</f>
        <v>342529.39500000002</v>
      </c>
      <c r="AF45" s="62">
        <f>LOOKUP($D45,'Design Component Spatial Info'!$C$2:$C$230,'Design Component Spatial Info'!G$2:G$230)</f>
        <v>5440916.3650000002</v>
      </c>
      <c r="AG45" s="67">
        <f t="shared" si="0"/>
        <v>0</v>
      </c>
      <c r="AH45" s="67">
        <f t="shared" si="1"/>
        <v>0</v>
      </c>
      <c r="AI45" s="136">
        <f>LOOKUP($D45,'Design Component Spatial Info'!$C$2:$C$230,'Design Component Spatial Info'!I$2:I$230)</f>
        <v>1499469.51257</v>
      </c>
      <c r="AJ45" s="136">
        <f>LOOKUP($D45,'Design Component Spatial Info'!$C$2:$C$230,'Design Component Spatial Info'!J$2:J$230)</f>
        <v>478001.85084999999</v>
      </c>
    </row>
    <row r="46" spans="1:38" x14ac:dyDescent="0.2">
      <c r="A46" s="60" t="s">
        <v>764</v>
      </c>
      <c r="B46" s="60" t="s">
        <v>371</v>
      </c>
      <c r="C46" s="60" t="s">
        <v>31</v>
      </c>
      <c r="D46" s="97" t="s">
        <v>351</v>
      </c>
      <c r="E46" s="58" t="s">
        <v>1139</v>
      </c>
      <c r="F46" s="65">
        <v>41730</v>
      </c>
      <c r="G46" s="60" t="s">
        <v>382</v>
      </c>
      <c r="H46" s="58" t="s">
        <v>385</v>
      </c>
      <c r="I46" s="66">
        <v>0.37152777777777773</v>
      </c>
      <c r="J46" s="58">
        <f t="shared" si="2"/>
        <v>1</v>
      </c>
      <c r="K46" s="56" t="s">
        <v>95</v>
      </c>
      <c r="L46" s="67">
        <v>1</v>
      </c>
      <c r="M46" s="67">
        <v>1</v>
      </c>
      <c r="N46" s="67">
        <v>1</v>
      </c>
      <c r="O46" s="58" t="s">
        <v>63</v>
      </c>
      <c r="P46" s="56" t="s">
        <v>141</v>
      </c>
      <c r="Q46" s="62"/>
      <c r="R46" s="62">
        <v>0</v>
      </c>
      <c r="S46" s="56"/>
      <c r="T46" s="56"/>
      <c r="V46" s="62"/>
      <c r="W46" s="62"/>
      <c r="X46" s="56"/>
      <c r="AD46" s="62">
        <f>LOOKUP($D46,'Design Component Spatial Info'!$C$2:$C$230,'Design Component Spatial Info'!E$2:E$230)</f>
        <v>11</v>
      </c>
      <c r="AE46" s="62">
        <f>LOOKUP($D46,'Design Component Spatial Info'!$C$2:$C$230,'Design Component Spatial Info'!F$2:F$230)</f>
        <v>343413.72100000002</v>
      </c>
      <c r="AF46" s="62">
        <f>LOOKUP($D46,'Design Component Spatial Info'!$C$2:$C$230,'Design Component Spatial Info'!G$2:G$230)</f>
        <v>5441830.5530000003</v>
      </c>
      <c r="AG46" s="67">
        <f t="shared" si="0"/>
        <v>0</v>
      </c>
      <c r="AH46" s="67">
        <f t="shared" si="1"/>
        <v>0</v>
      </c>
      <c r="AI46" s="136">
        <f>LOOKUP($D46,'Design Component Spatial Info'!$C$2:$C$230,'Design Component Spatial Info'!I$2:I$230)</f>
        <v>1500233.9790399999</v>
      </c>
      <c r="AJ46" s="136">
        <f>LOOKUP($D46,'Design Component Spatial Info'!$C$2:$C$230,'Design Component Spatial Info'!J$2:J$230)</f>
        <v>479018.38991999999</v>
      </c>
    </row>
    <row r="47" spans="1:38" x14ac:dyDescent="0.2">
      <c r="A47" s="60" t="s">
        <v>764</v>
      </c>
      <c r="B47" s="60" t="s">
        <v>371</v>
      </c>
      <c r="C47" s="60" t="s">
        <v>31</v>
      </c>
      <c r="D47" s="97" t="s">
        <v>352</v>
      </c>
      <c r="E47" s="58" t="s">
        <v>822</v>
      </c>
      <c r="F47" s="65">
        <v>41730</v>
      </c>
      <c r="G47" s="60" t="s">
        <v>382</v>
      </c>
      <c r="H47" s="58" t="s">
        <v>385</v>
      </c>
      <c r="I47" s="66">
        <v>0.37777777777777777</v>
      </c>
      <c r="J47" s="58">
        <f t="shared" si="2"/>
        <v>1</v>
      </c>
      <c r="K47" s="56" t="s">
        <v>95</v>
      </c>
      <c r="L47" s="67">
        <v>1</v>
      </c>
      <c r="M47" s="67">
        <v>1</v>
      </c>
      <c r="N47" s="67">
        <v>1</v>
      </c>
      <c r="O47" s="58" t="s">
        <v>63</v>
      </c>
      <c r="P47" s="56" t="s">
        <v>383</v>
      </c>
      <c r="Q47" s="62">
        <v>0</v>
      </c>
      <c r="R47" s="62">
        <v>1</v>
      </c>
      <c r="S47" s="56" t="s">
        <v>135</v>
      </c>
      <c r="T47" s="56" t="s">
        <v>39</v>
      </c>
      <c r="U47" s="56" t="s">
        <v>87</v>
      </c>
      <c r="V47" s="62">
        <v>120</v>
      </c>
      <c r="W47" s="62">
        <v>120</v>
      </c>
      <c r="X47" s="56" t="s">
        <v>145</v>
      </c>
      <c r="Y47" s="56" t="s">
        <v>121</v>
      </c>
      <c r="AA47" s="56" t="s">
        <v>959</v>
      </c>
      <c r="AD47" s="62">
        <f>LOOKUP($D47,'Design Component Spatial Info'!$C$2:$C$230,'Design Component Spatial Info'!E$2:E$230)</f>
        <v>11</v>
      </c>
      <c r="AE47" s="62">
        <f>LOOKUP($D47,'Design Component Spatial Info'!$C$2:$C$230,'Design Component Spatial Info'!F$2:F$230)</f>
        <v>343019.79499999998</v>
      </c>
      <c r="AF47" s="62">
        <f>LOOKUP($D47,'Design Component Spatial Info'!$C$2:$C$230,'Design Component Spatial Info'!G$2:G$230)</f>
        <v>5440309.4179999996</v>
      </c>
      <c r="AG47" s="67">
        <f t="shared" si="0"/>
        <v>343123.71804845409</v>
      </c>
      <c r="AH47" s="67">
        <f t="shared" si="1"/>
        <v>5440249.4179999996</v>
      </c>
      <c r="AI47" s="136">
        <f>LOOKUP($D47,'Design Component Spatial Info'!$C$2:$C$230,'Design Component Spatial Info'!I$2:I$230)</f>
        <v>1500032.3949800001</v>
      </c>
      <c r="AJ47" s="136">
        <f>LOOKUP($D47,'Design Component Spatial Info'!$C$2:$C$230,'Design Component Spatial Info'!J$2:J$230)</f>
        <v>477461.53298999998</v>
      </c>
      <c r="AK47">
        <v>1500143</v>
      </c>
      <c r="AL47">
        <v>477415</v>
      </c>
    </row>
    <row r="48" spans="1:38" x14ac:dyDescent="0.2">
      <c r="A48" s="60" t="s">
        <v>764</v>
      </c>
      <c r="B48" s="60" t="s">
        <v>371</v>
      </c>
      <c r="C48" s="60" t="s">
        <v>31</v>
      </c>
      <c r="D48" s="97" t="s">
        <v>353</v>
      </c>
      <c r="E48" s="58" t="s">
        <v>1140</v>
      </c>
      <c r="F48" s="65">
        <v>41730</v>
      </c>
      <c r="G48" s="60" t="s">
        <v>382</v>
      </c>
      <c r="H48" s="58" t="s">
        <v>385</v>
      </c>
      <c r="I48" s="66">
        <v>0.38194444444444442</v>
      </c>
      <c r="J48" s="58">
        <f t="shared" si="2"/>
        <v>1</v>
      </c>
      <c r="K48" s="56" t="s">
        <v>95</v>
      </c>
      <c r="L48" s="67">
        <v>1</v>
      </c>
      <c r="M48" s="67">
        <v>1</v>
      </c>
      <c r="N48" s="67">
        <v>1</v>
      </c>
      <c r="O48" s="58" t="s">
        <v>63</v>
      </c>
      <c r="P48" s="56" t="s">
        <v>141</v>
      </c>
      <c r="Q48" s="62"/>
      <c r="R48" s="62">
        <v>0</v>
      </c>
      <c r="S48" s="56"/>
      <c r="T48" s="56"/>
      <c r="V48" s="62"/>
      <c r="W48" s="62"/>
      <c r="X48" s="56"/>
      <c r="AD48" s="62">
        <f>LOOKUP($D48,'Design Component Spatial Info'!$C$2:$C$230,'Design Component Spatial Info'!E$2:E$230)</f>
        <v>11</v>
      </c>
      <c r="AE48" s="62">
        <f>LOOKUP($D48,'Design Component Spatial Info'!$C$2:$C$230,'Design Component Spatial Info'!F$2:F$230)</f>
        <v>343272.82500000001</v>
      </c>
      <c r="AF48" s="62">
        <f>LOOKUP($D48,'Design Component Spatial Info'!$C$2:$C$230,'Design Component Spatial Info'!G$2:G$230)</f>
        <v>5439562.2690000003</v>
      </c>
      <c r="AG48" s="67">
        <f t="shared" si="0"/>
        <v>0</v>
      </c>
      <c r="AH48" s="67">
        <f t="shared" si="1"/>
        <v>0</v>
      </c>
      <c r="AI48" s="136">
        <f>LOOKUP($D48,'Design Component Spatial Info'!$C$2:$C$230,'Design Component Spatial Info'!I$2:I$230)</f>
        <v>1500376.95988</v>
      </c>
      <c r="AJ48" s="136">
        <f>LOOKUP($D48,'Design Component Spatial Info'!$C$2:$C$230,'Design Component Spatial Info'!J$2:J$230)</f>
        <v>476752.61728000001</v>
      </c>
    </row>
    <row r="49" spans="1:38" x14ac:dyDescent="0.2">
      <c r="A49" s="60" t="s">
        <v>764</v>
      </c>
      <c r="B49" s="60" t="s">
        <v>371</v>
      </c>
      <c r="C49" s="60" t="s">
        <v>31</v>
      </c>
      <c r="D49" s="97" t="s">
        <v>354</v>
      </c>
      <c r="E49" s="58" t="s">
        <v>1141</v>
      </c>
      <c r="F49" s="65">
        <v>41730</v>
      </c>
      <c r="G49" s="60" t="s">
        <v>382</v>
      </c>
      <c r="H49" s="58" t="s">
        <v>385</v>
      </c>
      <c r="I49" s="66">
        <v>0.38750000000000001</v>
      </c>
      <c r="J49" s="58">
        <f t="shared" si="2"/>
        <v>1</v>
      </c>
      <c r="K49" s="56" t="s">
        <v>95</v>
      </c>
      <c r="L49" s="67">
        <v>1</v>
      </c>
      <c r="M49" s="67">
        <v>1</v>
      </c>
      <c r="N49" s="67">
        <v>1</v>
      </c>
      <c r="O49" s="58" t="s">
        <v>63</v>
      </c>
      <c r="P49" s="56" t="s">
        <v>141</v>
      </c>
      <c r="Q49" s="62"/>
      <c r="R49" s="62">
        <v>0</v>
      </c>
      <c r="S49" s="56"/>
      <c r="T49" s="56"/>
      <c r="V49" s="62"/>
      <c r="W49" s="62"/>
      <c r="X49" s="56"/>
      <c r="AD49" s="62">
        <f>LOOKUP($D49,'Design Component Spatial Info'!$C$2:$C$230,'Design Component Spatial Info'!E$2:E$230)</f>
        <v>11</v>
      </c>
      <c r="AE49" s="62">
        <f>LOOKUP($D49,'Design Component Spatial Info'!$C$2:$C$230,'Design Component Spatial Info'!F$2:F$230)</f>
        <v>343652.522</v>
      </c>
      <c r="AF49" s="62">
        <f>LOOKUP($D49,'Design Component Spatial Info'!$C$2:$C$230,'Design Component Spatial Info'!G$2:G$230)</f>
        <v>5438072.2740000002</v>
      </c>
      <c r="AG49" s="67">
        <f t="shared" si="0"/>
        <v>0</v>
      </c>
      <c r="AH49" s="67">
        <f t="shared" si="1"/>
        <v>0</v>
      </c>
      <c r="AI49" s="136">
        <f>LOOKUP($D49,'Design Component Spatial Info'!$C$2:$C$230,'Design Component Spatial Info'!I$2:I$230)</f>
        <v>1500940.0253900001</v>
      </c>
      <c r="AJ49" s="136">
        <f>LOOKUP($D49,'Design Component Spatial Info'!$C$2:$C$230,'Design Component Spatial Info'!J$2:J$230)</f>
        <v>475323.28743000003</v>
      </c>
    </row>
    <row r="50" spans="1:38" x14ac:dyDescent="0.2">
      <c r="A50" s="60" t="s">
        <v>764</v>
      </c>
      <c r="B50" s="60" t="s">
        <v>371</v>
      </c>
      <c r="C50" s="60" t="s">
        <v>31</v>
      </c>
      <c r="D50" s="97" t="s">
        <v>355</v>
      </c>
      <c r="E50" s="58" t="s">
        <v>1142</v>
      </c>
      <c r="F50" s="65">
        <v>41730</v>
      </c>
      <c r="G50" s="60" t="s">
        <v>382</v>
      </c>
      <c r="H50" s="58" t="s">
        <v>385</v>
      </c>
      <c r="I50" s="66">
        <v>0.39374999999999999</v>
      </c>
      <c r="J50" s="58">
        <f t="shared" si="2"/>
        <v>1</v>
      </c>
      <c r="K50" s="56" t="s">
        <v>95</v>
      </c>
      <c r="L50" s="67">
        <v>2</v>
      </c>
      <c r="M50" s="67">
        <v>0</v>
      </c>
      <c r="N50" s="67">
        <v>1</v>
      </c>
      <c r="O50" s="58" t="s">
        <v>63</v>
      </c>
      <c r="P50" s="56" t="s">
        <v>141</v>
      </c>
      <c r="Q50" s="62"/>
      <c r="R50" s="62">
        <v>0</v>
      </c>
      <c r="S50" s="56"/>
      <c r="T50" s="56"/>
      <c r="V50" s="62"/>
      <c r="W50" s="62"/>
      <c r="X50" s="56"/>
      <c r="AD50" s="62">
        <f>LOOKUP($D50,'Design Component Spatial Info'!$C$2:$C$230,'Design Component Spatial Info'!E$2:E$230)</f>
        <v>11</v>
      </c>
      <c r="AE50" s="62">
        <f>LOOKUP($D50,'Design Component Spatial Info'!$C$2:$C$230,'Design Component Spatial Info'!F$2:F$230)</f>
        <v>344727.69699999999</v>
      </c>
      <c r="AF50" s="62">
        <f>LOOKUP($D50,'Design Component Spatial Info'!$C$2:$C$230,'Design Component Spatial Info'!G$2:G$230)</f>
        <v>5435726.4850000003</v>
      </c>
      <c r="AG50" s="67">
        <f t="shared" si="0"/>
        <v>0</v>
      </c>
      <c r="AH50" s="67">
        <f t="shared" si="1"/>
        <v>0</v>
      </c>
      <c r="AI50" s="136">
        <f>LOOKUP($D50,'Design Component Spatial Info'!$C$2:$C$230,'Design Component Spatial Info'!I$2:I$230)</f>
        <v>1502300.7885700001</v>
      </c>
      <c r="AJ50" s="136">
        <f>LOOKUP($D50,'Design Component Spatial Info'!$C$2:$C$230,'Design Component Spatial Info'!J$2:J$230)</f>
        <v>473132.68615000002</v>
      </c>
    </row>
    <row r="51" spans="1:38" x14ac:dyDescent="0.2">
      <c r="A51" s="60" t="s">
        <v>764</v>
      </c>
      <c r="B51" s="60" t="s">
        <v>371</v>
      </c>
      <c r="C51" s="60" t="s">
        <v>31</v>
      </c>
      <c r="D51" s="97" t="s">
        <v>328</v>
      </c>
      <c r="E51" s="58" t="s">
        <v>809</v>
      </c>
      <c r="F51" s="65">
        <v>41730</v>
      </c>
      <c r="G51" s="60" t="s">
        <v>382</v>
      </c>
      <c r="H51" s="58" t="s">
        <v>385</v>
      </c>
      <c r="I51" s="66">
        <v>0.40138888888888885</v>
      </c>
      <c r="J51" s="58">
        <f t="shared" si="2"/>
        <v>1</v>
      </c>
      <c r="K51" s="56" t="s">
        <v>95</v>
      </c>
      <c r="L51" s="67">
        <v>4</v>
      </c>
      <c r="M51" s="67">
        <v>1</v>
      </c>
      <c r="N51" s="67">
        <v>1</v>
      </c>
      <c r="O51" s="58" t="s">
        <v>63</v>
      </c>
      <c r="P51" s="56" t="s">
        <v>141</v>
      </c>
      <c r="Q51" s="62"/>
      <c r="R51" s="62">
        <v>0</v>
      </c>
      <c r="S51" s="56"/>
      <c r="T51" s="56"/>
      <c r="V51" s="62"/>
      <c r="W51" s="62"/>
      <c r="X51" s="56"/>
      <c r="AD51" s="62">
        <f>LOOKUP($D51,'Design Component Spatial Info'!$C$2:$C$230,'Design Component Spatial Info'!E$2:E$230)</f>
        <v>11</v>
      </c>
      <c r="AE51" s="62">
        <f>LOOKUP($D51,'Design Component Spatial Info'!$C$2:$C$230,'Design Component Spatial Info'!F$2:F$230)</f>
        <v>349376</v>
      </c>
      <c r="AF51" s="62">
        <f>LOOKUP($D51,'Design Component Spatial Info'!$C$2:$C$230,'Design Component Spatial Info'!G$2:G$230)</f>
        <v>5435115</v>
      </c>
      <c r="AG51" s="67">
        <f t="shared" si="0"/>
        <v>0</v>
      </c>
      <c r="AH51" s="67">
        <f t="shared" si="1"/>
        <v>0</v>
      </c>
      <c r="AI51" s="136">
        <f>LOOKUP($D51,'Design Component Spatial Info'!$C$2:$C$230,'Design Component Spatial Info'!I$2:I$230)</f>
        <v>1506999.577</v>
      </c>
      <c r="AJ51" s="136">
        <f>LOOKUP($D51,'Design Component Spatial Info'!$C$2:$C$230,'Design Component Spatial Info'!J$2:J$230)</f>
        <v>473106.14110000001</v>
      </c>
    </row>
    <row r="52" spans="1:38" x14ac:dyDescent="0.2">
      <c r="A52" s="60" t="s">
        <v>764</v>
      </c>
      <c r="B52" s="60" t="s">
        <v>371</v>
      </c>
      <c r="C52" s="60" t="s">
        <v>31</v>
      </c>
      <c r="D52" s="97" t="s">
        <v>329</v>
      </c>
      <c r="E52" s="58" t="s">
        <v>809</v>
      </c>
      <c r="F52" s="65">
        <v>41730</v>
      </c>
      <c r="G52" s="60" t="s">
        <v>382</v>
      </c>
      <c r="H52" s="58" t="s">
        <v>385</v>
      </c>
      <c r="I52" s="66">
        <v>0.4069444444444445</v>
      </c>
      <c r="J52" s="58">
        <f t="shared" si="2"/>
        <v>1</v>
      </c>
      <c r="K52" s="56" t="s">
        <v>95</v>
      </c>
      <c r="L52" s="67">
        <v>3</v>
      </c>
      <c r="M52" s="67">
        <v>1</v>
      </c>
      <c r="N52" s="67">
        <v>1</v>
      </c>
      <c r="O52" s="58" t="s">
        <v>63</v>
      </c>
      <c r="P52" s="56" t="s">
        <v>383</v>
      </c>
      <c r="Q52" s="62">
        <v>100</v>
      </c>
      <c r="R52" s="62">
        <v>1</v>
      </c>
      <c r="S52" s="56" t="s">
        <v>135</v>
      </c>
      <c r="T52" s="56" t="s">
        <v>39</v>
      </c>
      <c r="U52" s="56" t="s">
        <v>87</v>
      </c>
      <c r="V52" s="62">
        <v>35</v>
      </c>
      <c r="W52" s="62">
        <v>100</v>
      </c>
      <c r="X52" s="56" t="s">
        <v>145</v>
      </c>
      <c r="Y52" s="56" t="s">
        <v>121</v>
      </c>
      <c r="AA52" s="56" t="s">
        <v>960</v>
      </c>
      <c r="AD52" s="62">
        <f>LOOKUP($D52,'Design Component Spatial Info'!$C$2:$C$230,'Design Component Spatial Info'!E$2:E$230)</f>
        <v>11</v>
      </c>
      <c r="AE52" s="62">
        <f>LOOKUP($D52,'Design Component Spatial Info'!$C$2:$C$230,'Design Component Spatial Info'!F$2:F$230)</f>
        <v>349358.92499999999</v>
      </c>
      <c r="AF52" s="62">
        <f>LOOKUP($D52,'Design Component Spatial Info'!$C$2:$C$230,'Design Component Spatial Info'!G$2:G$230)</f>
        <v>5435981.3760000002</v>
      </c>
      <c r="AG52" s="67">
        <f t="shared" si="0"/>
        <v>349416.28264363512</v>
      </c>
      <c r="AH52" s="67">
        <f t="shared" si="1"/>
        <v>5436063.2912044292</v>
      </c>
      <c r="AI52" s="136">
        <f>LOOKUP($D52,'Design Component Spatial Info'!$C$2:$C$230,'Design Component Spatial Info'!I$2:I$230)</f>
        <v>1506870.07834</v>
      </c>
      <c r="AJ52" s="136">
        <f>LOOKUP($D52,'Design Component Spatial Info'!$C$2:$C$230,'Design Component Spatial Info'!J$2:J$230)</f>
        <v>473963.91869999998</v>
      </c>
      <c r="AK52">
        <v>1506917</v>
      </c>
      <c r="AL52">
        <v>474052</v>
      </c>
    </row>
    <row r="53" spans="1:38" x14ac:dyDescent="0.2">
      <c r="A53" s="60" t="s">
        <v>764</v>
      </c>
      <c r="B53" s="60" t="s">
        <v>371</v>
      </c>
      <c r="C53" s="60" t="s">
        <v>31</v>
      </c>
      <c r="D53" s="97" t="s">
        <v>330</v>
      </c>
      <c r="E53" s="58" t="s">
        <v>1143</v>
      </c>
      <c r="F53" s="65">
        <v>41730</v>
      </c>
      <c r="G53" s="60" t="s">
        <v>382</v>
      </c>
      <c r="H53" s="58" t="s">
        <v>385</v>
      </c>
      <c r="I53" s="66">
        <v>0.41111111111111115</v>
      </c>
      <c r="J53" s="58">
        <f t="shared" si="2"/>
        <v>1</v>
      </c>
      <c r="K53" s="56" t="s">
        <v>95</v>
      </c>
      <c r="L53" s="67">
        <v>3</v>
      </c>
      <c r="M53" s="67">
        <v>2</v>
      </c>
      <c r="N53" s="67">
        <v>1</v>
      </c>
      <c r="O53" s="58" t="s">
        <v>63</v>
      </c>
      <c r="P53" s="56" t="s">
        <v>383</v>
      </c>
      <c r="Q53" s="62">
        <v>10</v>
      </c>
      <c r="R53" s="62">
        <v>1</v>
      </c>
      <c r="S53" s="56" t="s">
        <v>135</v>
      </c>
      <c r="T53" s="56" t="s">
        <v>144</v>
      </c>
      <c r="U53" s="56" t="s">
        <v>87</v>
      </c>
      <c r="V53" s="62">
        <v>100</v>
      </c>
      <c r="W53" s="62">
        <v>100</v>
      </c>
      <c r="X53" s="56" t="s">
        <v>145</v>
      </c>
      <c r="Y53" s="56" t="s">
        <v>121</v>
      </c>
      <c r="AA53" s="56" t="s">
        <v>961</v>
      </c>
      <c r="AD53" s="62">
        <f>LOOKUP($D53,'Design Component Spatial Info'!$C$2:$C$230,'Design Component Spatial Info'!E$2:E$230)</f>
        <v>11</v>
      </c>
      <c r="AE53" s="62">
        <f>LOOKUP($D53,'Design Component Spatial Info'!$C$2:$C$230,'Design Component Spatial Info'!F$2:F$230)</f>
        <v>349328.255</v>
      </c>
      <c r="AF53" s="62">
        <f>LOOKUP($D53,'Design Component Spatial Info'!$C$2:$C$230,'Design Component Spatial Info'!G$2:G$230)</f>
        <v>5436777.6299999999</v>
      </c>
      <c r="AG53" s="67">
        <f t="shared" si="0"/>
        <v>349426.73577530123</v>
      </c>
      <c r="AH53" s="67">
        <f t="shared" si="1"/>
        <v>5436760.2651822334</v>
      </c>
      <c r="AI53" s="136">
        <f>LOOKUP($D53,'Design Component Spatial Info'!$C$2:$C$230,'Design Component Spatial Info'!I$2:I$230)</f>
        <v>1506740.2350000001</v>
      </c>
      <c r="AJ53" s="136">
        <f>LOOKUP($D53,'Design Component Spatial Info'!$C$2:$C$230,'Design Component Spatial Info'!J$2:J$230)</f>
        <v>474749.2513</v>
      </c>
      <c r="AK53">
        <v>1506840</v>
      </c>
      <c r="AL53">
        <v>474744</v>
      </c>
    </row>
    <row r="54" spans="1:38" x14ac:dyDescent="0.2">
      <c r="A54" s="60" t="s">
        <v>764</v>
      </c>
      <c r="B54" s="60" t="s">
        <v>371</v>
      </c>
      <c r="C54" s="60" t="s">
        <v>31</v>
      </c>
      <c r="D54" s="97" t="str">
        <f>D53</f>
        <v>RM-K027B</v>
      </c>
      <c r="E54" s="58" t="s">
        <v>1143</v>
      </c>
      <c r="F54" s="65">
        <v>41730</v>
      </c>
      <c r="G54" s="60" t="s">
        <v>382</v>
      </c>
      <c r="H54" s="58" t="s">
        <v>385</v>
      </c>
      <c r="I54" s="66">
        <v>0.41111111111111115</v>
      </c>
      <c r="J54" s="58">
        <v>2</v>
      </c>
      <c r="K54" s="56" t="s">
        <v>95</v>
      </c>
      <c r="L54" s="67">
        <v>3</v>
      </c>
      <c r="M54" s="67">
        <v>2</v>
      </c>
      <c r="N54" s="67">
        <v>1</v>
      </c>
      <c r="O54" s="58" t="s">
        <v>63</v>
      </c>
      <c r="P54" s="56" t="s">
        <v>383</v>
      </c>
      <c r="Q54" s="62">
        <v>245</v>
      </c>
      <c r="R54" s="62">
        <v>1</v>
      </c>
      <c r="S54" s="56" t="s">
        <v>135</v>
      </c>
      <c r="T54" s="56" t="s">
        <v>103</v>
      </c>
      <c r="U54" s="56" t="s">
        <v>85</v>
      </c>
      <c r="V54" s="62">
        <v>90</v>
      </c>
      <c r="W54" s="62">
        <v>100</v>
      </c>
      <c r="X54" s="56" t="s">
        <v>145</v>
      </c>
      <c r="Y54" s="56" t="s">
        <v>121</v>
      </c>
      <c r="AA54" s="56" t="s">
        <v>962</v>
      </c>
      <c r="AD54" s="62">
        <f>LOOKUP($D54,'Design Component Spatial Info'!$C$2:$C$230,'Design Component Spatial Info'!E$2:E$230)</f>
        <v>11</v>
      </c>
      <c r="AE54" s="62">
        <f>LOOKUP($D54,'Design Component Spatial Info'!$C$2:$C$230,'Design Component Spatial Info'!F$2:F$230)</f>
        <v>349328.255</v>
      </c>
      <c r="AF54" s="62">
        <f>LOOKUP($D54,'Design Component Spatial Info'!$C$2:$C$230,'Design Component Spatial Info'!G$2:G$230)</f>
        <v>5436777.6299999999</v>
      </c>
      <c r="AG54" s="67">
        <f t="shared" si="0"/>
        <v>349428.255</v>
      </c>
      <c r="AH54" s="67">
        <f t="shared" si="1"/>
        <v>5436777.6299999999</v>
      </c>
      <c r="AI54" s="136">
        <f>LOOKUP($D54,'Design Component Spatial Info'!$C$2:$C$230,'Design Component Spatial Info'!I$2:I$230)</f>
        <v>1506740.2350000001</v>
      </c>
      <c r="AJ54" s="136">
        <f>LOOKUP($D54,'Design Component Spatial Info'!$C$2:$C$230,'Design Component Spatial Info'!J$2:J$230)</f>
        <v>474749.2513</v>
      </c>
      <c r="AK54">
        <v>1506840</v>
      </c>
      <c r="AL54">
        <v>474762</v>
      </c>
    </row>
    <row r="55" spans="1:38" x14ac:dyDescent="0.2">
      <c r="A55" s="60" t="s">
        <v>764</v>
      </c>
      <c r="B55" s="60" t="s">
        <v>371</v>
      </c>
      <c r="C55" s="60" t="s">
        <v>31</v>
      </c>
      <c r="D55" s="97" t="s">
        <v>331</v>
      </c>
      <c r="E55" s="58" t="s">
        <v>1143</v>
      </c>
      <c r="F55" s="65">
        <v>41730</v>
      </c>
      <c r="G55" s="60" t="s">
        <v>382</v>
      </c>
      <c r="H55" s="58" t="s">
        <v>385</v>
      </c>
      <c r="I55" s="66">
        <v>0.41666666666666669</v>
      </c>
      <c r="J55" s="58">
        <v>1</v>
      </c>
      <c r="K55" s="56" t="s">
        <v>95</v>
      </c>
      <c r="L55" s="67">
        <v>4</v>
      </c>
      <c r="M55" s="67">
        <v>1</v>
      </c>
      <c r="N55" s="67">
        <v>1</v>
      </c>
      <c r="O55" s="58" t="s">
        <v>63</v>
      </c>
      <c r="P55" s="56" t="s">
        <v>383</v>
      </c>
      <c r="Q55" s="62">
        <v>0</v>
      </c>
      <c r="R55" s="62">
        <v>1</v>
      </c>
      <c r="S55" s="56" t="s">
        <v>135</v>
      </c>
      <c r="T55" s="56" t="s">
        <v>144</v>
      </c>
      <c r="U55" s="56" t="s">
        <v>87</v>
      </c>
      <c r="V55" s="62">
        <v>30</v>
      </c>
      <c r="W55" s="62">
        <v>100</v>
      </c>
      <c r="X55" s="56" t="s">
        <v>145</v>
      </c>
      <c r="Y55" s="56" t="s">
        <v>121</v>
      </c>
      <c r="AA55" s="56" t="s">
        <v>963</v>
      </c>
      <c r="AD55" s="62">
        <f>LOOKUP($D55,'Design Component Spatial Info'!$C$2:$C$230,'Design Component Spatial Info'!E$2:E$230)</f>
        <v>11</v>
      </c>
      <c r="AE55" s="62">
        <f>LOOKUP($D55,'Design Component Spatial Info'!$C$2:$C$230,'Design Component Spatial Info'!F$2:F$230)</f>
        <v>349522.66</v>
      </c>
      <c r="AF55" s="62">
        <f>LOOKUP($D55,'Design Component Spatial Info'!$C$2:$C$230,'Design Component Spatial Info'!G$2:G$230)</f>
        <v>5437556.5750000002</v>
      </c>
      <c r="AG55" s="67">
        <f t="shared" si="0"/>
        <v>349572.66</v>
      </c>
      <c r="AH55" s="67">
        <f t="shared" si="1"/>
        <v>5437643.1775403786</v>
      </c>
      <c r="AI55" s="136">
        <f>LOOKUP($D55,'Design Component Spatial Info'!$C$2:$C$230,'Design Component Spatial Info'!I$2:I$230)</f>
        <v>1506836.156</v>
      </c>
      <c r="AJ55" s="136">
        <f>LOOKUP($D55,'Design Component Spatial Info'!$C$2:$C$230,'Design Component Spatial Info'!J$2:J$230)</f>
        <v>475545.56579999998</v>
      </c>
      <c r="AK55">
        <v>1506875</v>
      </c>
      <c r="AL55">
        <v>475638</v>
      </c>
    </row>
    <row r="56" spans="1:38" x14ac:dyDescent="0.2">
      <c r="A56" s="60" t="s">
        <v>764</v>
      </c>
      <c r="B56" s="60" t="s">
        <v>371</v>
      </c>
      <c r="C56" s="60" t="s">
        <v>31</v>
      </c>
      <c r="D56" s="97" t="s">
        <v>356</v>
      </c>
      <c r="E56" s="58" t="s">
        <v>811</v>
      </c>
      <c r="F56" s="65">
        <v>41730</v>
      </c>
      <c r="G56" s="60" t="s">
        <v>382</v>
      </c>
      <c r="H56" s="58" t="s">
        <v>385</v>
      </c>
      <c r="I56" s="66">
        <v>0.42152777777777778</v>
      </c>
      <c r="J56" s="58">
        <v>1</v>
      </c>
      <c r="K56" s="56" t="s">
        <v>95</v>
      </c>
      <c r="L56" s="67">
        <v>4</v>
      </c>
      <c r="M56" s="67">
        <v>1</v>
      </c>
      <c r="N56" s="67">
        <v>1</v>
      </c>
      <c r="O56" s="58" t="s">
        <v>63</v>
      </c>
      <c r="P56" s="56" t="s">
        <v>383</v>
      </c>
      <c r="Q56" s="62">
        <v>100</v>
      </c>
      <c r="R56" s="62">
        <v>1</v>
      </c>
      <c r="S56" s="56" t="s">
        <v>135</v>
      </c>
      <c r="T56" s="56" t="s">
        <v>39</v>
      </c>
      <c r="U56" s="56" t="s">
        <v>87</v>
      </c>
      <c r="V56" s="62">
        <v>110</v>
      </c>
      <c r="W56" s="62">
        <v>150</v>
      </c>
      <c r="X56" s="56" t="s">
        <v>145</v>
      </c>
      <c r="Y56" s="56" t="s">
        <v>121</v>
      </c>
      <c r="AA56" s="56" t="s">
        <v>964</v>
      </c>
      <c r="AD56" s="62">
        <f>LOOKUP($D56,'Design Component Spatial Info'!$C$2:$C$230,'Design Component Spatial Info'!E$2:E$230)</f>
        <v>11</v>
      </c>
      <c r="AE56" s="62">
        <f>LOOKUP($D56,'Design Component Spatial Info'!$C$2:$C$230,'Design Component Spatial Info'!F$2:F$230)</f>
        <v>349437.92300000001</v>
      </c>
      <c r="AF56" s="62">
        <f>LOOKUP($D56,'Design Component Spatial Info'!$C$2:$C$230,'Design Component Spatial Info'!G$2:G$230)</f>
        <v>5438390.9460000005</v>
      </c>
      <c r="AG56" s="67">
        <f t="shared" si="0"/>
        <v>349578.87689311791</v>
      </c>
      <c r="AH56" s="67">
        <f t="shared" si="1"/>
        <v>5438339.6429785015</v>
      </c>
      <c r="AI56" s="136">
        <f>LOOKUP($D56,'Design Component Spatial Info'!$C$2:$C$230,'Design Component Spatial Info'!I$2:I$230)</f>
        <v>1506647.8359999999</v>
      </c>
      <c r="AJ56" s="136">
        <f>LOOKUP($D56,'Design Component Spatial Info'!$C$2:$C$230,'Design Component Spatial Info'!J$2:J$230)</f>
        <v>476361.93479999999</v>
      </c>
      <c r="AK56">
        <v>1506794</v>
      </c>
      <c r="AL56">
        <v>476329</v>
      </c>
    </row>
    <row r="57" spans="1:38" x14ac:dyDescent="0.2">
      <c r="A57" s="60" t="s">
        <v>764</v>
      </c>
      <c r="B57" s="60" t="s">
        <v>371</v>
      </c>
      <c r="C57" s="60" t="s">
        <v>31</v>
      </c>
      <c r="D57" s="97" t="str">
        <f>D56</f>
        <v>RM-K029B</v>
      </c>
      <c r="E57" s="58" t="s">
        <v>811</v>
      </c>
      <c r="F57" s="65">
        <v>41730</v>
      </c>
      <c r="G57" s="60" t="s">
        <v>382</v>
      </c>
      <c r="H57" s="58" t="s">
        <v>385</v>
      </c>
      <c r="I57" s="66">
        <v>0.42152777777777778</v>
      </c>
      <c r="J57" s="58">
        <v>2</v>
      </c>
      <c r="K57" s="56" t="s">
        <v>95</v>
      </c>
      <c r="L57" s="67">
        <v>4</v>
      </c>
      <c r="M57" s="67">
        <v>1</v>
      </c>
      <c r="N57" s="67">
        <v>1</v>
      </c>
      <c r="O57" s="58" t="s">
        <v>63</v>
      </c>
      <c r="P57" s="56" t="s">
        <v>383</v>
      </c>
      <c r="Q57" s="62">
        <v>160</v>
      </c>
      <c r="R57" s="62">
        <v>1</v>
      </c>
      <c r="S57" s="56" t="s">
        <v>135</v>
      </c>
      <c r="T57" s="56" t="s">
        <v>39</v>
      </c>
      <c r="U57" s="56" t="s">
        <v>87</v>
      </c>
      <c r="V57" s="62">
        <v>35</v>
      </c>
      <c r="W57" s="62">
        <v>150</v>
      </c>
      <c r="X57" s="56" t="s">
        <v>145</v>
      </c>
      <c r="Y57" s="56" t="s">
        <v>121</v>
      </c>
      <c r="AA57" s="56" t="s">
        <v>965</v>
      </c>
      <c r="AD57" s="62">
        <f>LOOKUP($D57,'Design Component Spatial Info'!$C$2:$C$230,'Design Component Spatial Info'!E$2:E$230)</f>
        <v>11</v>
      </c>
      <c r="AE57" s="62">
        <f>LOOKUP($D57,'Design Component Spatial Info'!$C$2:$C$230,'Design Component Spatial Info'!F$2:F$230)</f>
        <v>349437.92300000001</v>
      </c>
      <c r="AF57" s="62">
        <f>LOOKUP($D57,'Design Component Spatial Info'!$C$2:$C$230,'Design Component Spatial Info'!G$2:G$230)</f>
        <v>5438390.9460000005</v>
      </c>
      <c r="AG57" s="67">
        <f t="shared" si="0"/>
        <v>349523.95946545264</v>
      </c>
      <c r="AH57" s="67">
        <f t="shared" si="1"/>
        <v>5438513.8188066436</v>
      </c>
      <c r="AI57" s="136">
        <f>LOOKUP($D57,'Design Component Spatial Info'!$C$2:$C$230,'Design Component Spatial Info'!I$2:I$230)</f>
        <v>1506647.8359999999</v>
      </c>
      <c r="AJ57" s="136">
        <f>LOOKUP($D57,'Design Component Spatial Info'!$C$2:$C$230,'Design Component Spatial Info'!J$2:J$230)</f>
        <v>476361.93479999999</v>
      </c>
      <c r="AK57">
        <v>1506718</v>
      </c>
      <c r="AL57">
        <v>476494</v>
      </c>
    </row>
    <row r="58" spans="1:38" x14ac:dyDescent="0.2">
      <c r="A58" s="60" t="s">
        <v>764</v>
      </c>
      <c r="B58" s="60" t="s">
        <v>371</v>
      </c>
      <c r="C58" s="60" t="s">
        <v>31</v>
      </c>
      <c r="D58" s="97" t="s">
        <v>332</v>
      </c>
      <c r="E58" s="58" t="s">
        <v>811</v>
      </c>
      <c r="F58" s="65">
        <v>41730</v>
      </c>
      <c r="G58" s="60" t="s">
        <v>382</v>
      </c>
      <c r="H58" s="58" t="s">
        <v>385</v>
      </c>
      <c r="I58" s="66">
        <v>0.42708333333333331</v>
      </c>
      <c r="J58" s="58">
        <v>1</v>
      </c>
      <c r="K58" s="56" t="s">
        <v>95</v>
      </c>
      <c r="L58" s="67">
        <v>4</v>
      </c>
      <c r="M58" s="67">
        <v>1</v>
      </c>
      <c r="N58" s="67">
        <v>1</v>
      </c>
      <c r="O58" s="58" t="s">
        <v>63</v>
      </c>
      <c r="P58" s="56" t="s">
        <v>383</v>
      </c>
      <c r="Q58" s="62">
        <v>100</v>
      </c>
      <c r="R58" s="62">
        <v>1</v>
      </c>
      <c r="S58" s="56" t="s">
        <v>135</v>
      </c>
      <c r="T58" s="56" t="s">
        <v>39</v>
      </c>
      <c r="U58" s="56" t="s">
        <v>87</v>
      </c>
      <c r="V58" s="62">
        <v>105</v>
      </c>
      <c r="W58" s="62">
        <v>200</v>
      </c>
      <c r="X58" s="56" t="s">
        <v>145</v>
      </c>
      <c r="Y58" s="56" t="s">
        <v>121</v>
      </c>
      <c r="AA58" s="56" t="s">
        <v>966</v>
      </c>
      <c r="AD58" s="62">
        <f>LOOKUP($D58,'Design Component Spatial Info'!$C$2:$C$230,'Design Component Spatial Info'!E$2:E$230)</f>
        <v>11</v>
      </c>
      <c r="AE58" s="62">
        <f>LOOKUP($D58,'Design Component Spatial Info'!$C$2:$C$230,'Design Component Spatial Info'!F$2:F$230)</f>
        <v>349461.91600000003</v>
      </c>
      <c r="AF58" s="62">
        <f>LOOKUP($D58,'Design Component Spatial Info'!$C$2:$C$230,'Design Component Spatial Info'!G$2:G$230)</f>
        <v>5439192.3260000004</v>
      </c>
      <c r="AG58" s="67">
        <f t="shared" si="0"/>
        <v>349655.10116525786</v>
      </c>
      <c r="AH58" s="67">
        <f t="shared" si="1"/>
        <v>5439140.5621909797</v>
      </c>
      <c r="AI58" s="136">
        <f>LOOKUP($D58,'Design Component Spatial Info'!$C$2:$C$230,'Design Component Spatial Info'!I$2:I$230)</f>
        <v>1506571.65</v>
      </c>
      <c r="AJ58" s="136">
        <f>LOOKUP($D58,'Design Component Spatial Info'!$C$2:$C$230,'Design Component Spatial Info'!J$2:J$230)</f>
        <v>477159.20319999999</v>
      </c>
      <c r="AK58">
        <v>1506770</v>
      </c>
      <c r="AL58">
        <v>477132</v>
      </c>
    </row>
    <row r="59" spans="1:38" x14ac:dyDescent="0.2">
      <c r="A59" s="60" t="s">
        <v>764</v>
      </c>
      <c r="B59" s="60" t="s">
        <v>371</v>
      </c>
      <c r="C59" s="60" t="s">
        <v>31</v>
      </c>
      <c r="D59" s="97" t="str">
        <f>D58</f>
        <v>RM-K030B</v>
      </c>
      <c r="E59" s="58" t="s">
        <v>811</v>
      </c>
      <c r="F59" s="65">
        <v>41730</v>
      </c>
      <c r="G59" s="60" t="s">
        <v>382</v>
      </c>
      <c r="H59" s="58" t="s">
        <v>385</v>
      </c>
      <c r="I59" s="66">
        <v>0.42708333333333331</v>
      </c>
      <c r="J59" s="58">
        <v>2</v>
      </c>
      <c r="K59" s="56" t="s">
        <v>95</v>
      </c>
      <c r="L59" s="67">
        <v>4</v>
      </c>
      <c r="M59" s="67">
        <v>1</v>
      </c>
      <c r="N59" s="67">
        <v>1</v>
      </c>
      <c r="O59" s="58" t="s">
        <v>63</v>
      </c>
      <c r="P59" s="56" t="s">
        <v>383</v>
      </c>
      <c r="Q59" s="62">
        <v>140</v>
      </c>
      <c r="R59" s="62">
        <v>1</v>
      </c>
      <c r="S59" s="56" t="s">
        <v>135</v>
      </c>
      <c r="T59" s="56" t="s">
        <v>39</v>
      </c>
      <c r="U59" s="56" t="s">
        <v>87</v>
      </c>
      <c r="V59" s="62">
        <v>150</v>
      </c>
      <c r="W59" s="62">
        <v>150</v>
      </c>
      <c r="X59" s="56" t="s">
        <v>145</v>
      </c>
      <c r="Y59" s="56" t="s">
        <v>121</v>
      </c>
      <c r="AA59" s="56" t="s">
        <v>967</v>
      </c>
      <c r="AD59" s="62">
        <f>LOOKUP($D59,'Design Component Spatial Info'!$C$2:$C$230,'Design Component Spatial Info'!E$2:E$230)</f>
        <v>11</v>
      </c>
      <c r="AE59" s="62">
        <f>LOOKUP($D59,'Design Component Spatial Info'!$C$2:$C$230,'Design Component Spatial Info'!F$2:F$230)</f>
        <v>349461.91600000003</v>
      </c>
      <c r="AF59" s="62">
        <f>LOOKUP($D59,'Design Component Spatial Info'!$C$2:$C$230,'Design Component Spatial Info'!G$2:G$230)</f>
        <v>5439192.3260000004</v>
      </c>
      <c r="AG59" s="67">
        <f t="shared" si="0"/>
        <v>349536.91600000003</v>
      </c>
      <c r="AH59" s="67">
        <f t="shared" si="1"/>
        <v>5439062.4221894331</v>
      </c>
      <c r="AI59" s="136">
        <f>LOOKUP($D59,'Design Component Spatial Info'!$C$2:$C$230,'Design Component Spatial Info'!I$2:I$230)</f>
        <v>1506571.65</v>
      </c>
      <c r="AJ59" s="136">
        <f>LOOKUP($D59,'Design Component Spatial Info'!$C$2:$C$230,'Design Component Spatial Info'!J$2:J$230)</f>
        <v>477159.20319999999</v>
      </c>
      <c r="AK59">
        <v>1506662</v>
      </c>
      <c r="AL59">
        <v>477040</v>
      </c>
    </row>
    <row r="60" spans="1:38" x14ac:dyDescent="0.2">
      <c r="A60" s="60" t="s">
        <v>764</v>
      </c>
      <c r="B60" s="60" t="s">
        <v>371</v>
      </c>
      <c r="C60" s="60" t="s">
        <v>31</v>
      </c>
      <c r="D60" s="97" t="s">
        <v>333</v>
      </c>
      <c r="E60" s="58" t="s">
        <v>809</v>
      </c>
      <c r="F60" s="65">
        <v>41730</v>
      </c>
      <c r="G60" s="60" t="s">
        <v>382</v>
      </c>
      <c r="H60" s="58" t="s">
        <v>385</v>
      </c>
      <c r="I60" s="66">
        <v>0.4368055555555555</v>
      </c>
      <c r="J60" s="58">
        <v>1</v>
      </c>
      <c r="K60" s="56" t="s">
        <v>95</v>
      </c>
      <c r="L60" s="67">
        <v>4</v>
      </c>
      <c r="M60" s="67">
        <v>1</v>
      </c>
      <c r="N60" s="67">
        <v>1</v>
      </c>
      <c r="O60" s="58" t="s">
        <v>63</v>
      </c>
      <c r="P60" s="56" t="s">
        <v>141</v>
      </c>
      <c r="Q60" s="62"/>
      <c r="R60" s="62">
        <v>0</v>
      </c>
      <c r="S60" s="56"/>
      <c r="T60" s="56"/>
      <c r="V60" s="62"/>
      <c r="W60" s="62"/>
      <c r="X60" s="56"/>
      <c r="AD60" s="62">
        <f>LOOKUP($D60,'Design Component Spatial Info'!$C$2:$C$230,'Design Component Spatial Info'!E$2:E$230)</f>
        <v>11</v>
      </c>
      <c r="AE60" s="62">
        <f>LOOKUP($D60,'Design Component Spatial Info'!$C$2:$C$230,'Design Component Spatial Info'!F$2:F$230)</f>
        <v>349931.337</v>
      </c>
      <c r="AF60" s="62">
        <f>LOOKUP($D60,'Design Component Spatial Info'!$C$2:$C$230,'Design Component Spatial Info'!G$2:G$230)</f>
        <v>5434576.7960000001</v>
      </c>
      <c r="AG60" s="67">
        <f t="shared" si="0"/>
        <v>0</v>
      </c>
      <c r="AH60" s="67">
        <f t="shared" si="1"/>
        <v>0</v>
      </c>
      <c r="AI60" s="136">
        <f>LOOKUP($D60,'Design Component Spatial Info'!$C$2:$C$230,'Design Component Spatial Info'!I$2:I$230)</f>
        <v>1507614.06281</v>
      </c>
      <c r="AJ60" s="136">
        <f>LOOKUP($D60,'Design Component Spatial Info'!$C$2:$C$230,'Design Component Spatial Info'!J$2:J$230)</f>
        <v>472643.39412999997</v>
      </c>
    </row>
    <row r="61" spans="1:38" x14ac:dyDescent="0.2">
      <c r="A61" s="60" t="s">
        <v>764</v>
      </c>
      <c r="B61" s="60" t="s">
        <v>371</v>
      </c>
      <c r="C61" s="60" t="s">
        <v>31</v>
      </c>
      <c r="D61" s="97" t="s">
        <v>335</v>
      </c>
      <c r="E61" s="58"/>
      <c r="F61" s="65">
        <v>41730</v>
      </c>
      <c r="G61" s="60" t="s">
        <v>382</v>
      </c>
      <c r="H61" s="58" t="s">
        <v>385</v>
      </c>
      <c r="I61" s="66">
        <v>0.44444444444444442</v>
      </c>
      <c r="J61" s="58">
        <v>1</v>
      </c>
      <c r="K61" s="56" t="s">
        <v>95</v>
      </c>
      <c r="L61" s="67">
        <v>6</v>
      </c>
      <c r="M61" s="67">
        <v>1</v>
      </c>
      <c r="N61" s="67">
        <v>1</v>
      </c>
      <c r="O61" s="58" t="s">
        <v>63</v>
      </c>
      <c r="P61" s="56" t="s">
        <v>141</v>
      </c>
      <c r="Q61" s="62"/>
      <c r="R61" s="62">
        <v>0</v>
      </c>
      <c r="S61" s="56"/>
      <c r="T61" s="56"/>
      <c r="V61" s="62"/>
      <c r="W61" s="62"/>
      <c r="X61" s="56"/>
      <c r="AD61" s="62">
        <f>LOOKUP($D61,'Design Component Spatial Info'!$C$2:$C$230,'Design Component Spatial Info'!E$2:E$230)</f>
        <v>11</v>
      </c>
      <c r="AE61" s="62">
        <f>LOOKUP($D61,'Design Component Spatial Info'!$C$2:$C$230,'Design Component Spatial Info'!F$2:F$230)</f>
        <v>352553.446</v>
      </c>
      <c r="AF61" s="62">
        <f>LOOKUP($D61,'Design Component Spatial Info'!$C$2:$C$230,'Design Component Spatial Info'!G$2:G$230)</f>
        <v>5438820.9800000004</v>
      </c>
      <c r="AG61" s="67">
        <f t="shared" si="0"/>
        <v>0</v>
      </c>
      <c r="AH61" s="67">
        <f t="shared" si="1"/>
        <v>0</v>
      </c>
      <c r="AI61" s="136">
        <f>LOOKUP($D61,'Design Component Spatial Info'!$C$2:$C$230,'Design Component Spatial Info'!I$2:I$230)</f>
        <v>1509689.3149999999</v>
      </c>
      <c r="AJ61" s="136">
        <f>LOOKUP($D61,'Design Component Spatial Info'!$C$2:$C$230,'Design Component Spatial Info'!J$2:J$230)</f>
        <v>477177.58850000001</v>
      </c>
    </row>
    <row r="62" spans="1:38" x14ac:dyDescent="0.2">
      <c r="A62" s="60" t="s">
        <v>764</v>
      </c>
      <c r="B62" s="60" t="s">
        <v>371</v>
      </c>
      <c r="C62" s="60" t="s">
        <v>31</v>
      </c>
      <c r="D62" s="97" t="s">
        <v>357</v>
      </c>
      <c r="E62" s="58"/>
      <c r="F62" s="65">
        <v>41730</v>
      </c>
      <c r="G62" s="60" t="s">
        <v>382</v>
      </c>
      <c r="H62" s="58" t="s">
        <v>385</v>
      </c>
      <c r="I62" s="66">
        <v>0.44930555555555557</v>
      </c>
      <c r="J62" s="58">
        <v>1</v>
      </c>
      <c r="K62" s="56" t="s">
        <v>95</v>
      </c>
      <c r="L62" s="67">
        <v>6</v>
      </c>
      <c r="M62" s="67">
        <v>1</v>
      </c>
      <c r="N62" s="67">
        <v>1</v>
      </c>
      <c r="O62" s="58" t="s">
        <v>63</v>
      </c>
      <c r="P62" s="56" t="s">
        <v>141</v>
      </c>
      <c r="Q62" s="62"/>
      <c r="R62" s="62">
        <v>0</v>
      </c>
      <c r="S62" s="56"/>
      <c r="T62" s="56"/>
      <c r="V62" s="62"/>
      <c r="W62" s="62"/>
      <c r="X62" s="56"/>
      <c r="AD62" s="62">
        <f>LOOKUP($D62,'Design Component Spatial Info'!$C$2:$C$230,'Design Component Spatial Info'!E$2:E$230)</f>
        <v>11</v>
      </c>
      <c r="AE62" s="62">
        <f>LOOKUP($D62,'Design Component Spatial Info'!$C$2:$C$230,'Design Component Spatial Info'!F$2:F$230)</f>
        <v>352415.01699999999</v>
      </c>
      <c r="AF62" s="62">
        <f>LOOKUP($D62,'Design Component Spatial Info'!$C$2:$C$230,'Design Component Spatial Info'!G$2:G$230)</f>
        <v>5439626.5829999996</v>
      </c>
      <c r="AG62" s="67">
        <f t="shared" si="0"/>
        <v>0</v>
      </c>
      <c r="AH62" s="67">
        <f t="shared" si="1"/>
        <v>0</v>
      </c>
      <c r="AI62" s="136">
        <f>LOOKUP($D62,'Design Component Spatial Info'!$C$2:$C$230,'Design Component Spatial Info'!I$2:I$230)</f>
        <v>1515339.5989999999</v>
      </c>
      <c r="AJ62" s="136">
        <f>LOOKUP($D62,'Design Component Spatial Info'!$C$2:$C$230,'Design Component Spatial Info'!J$2:J$230)</f>
        <v>479846.30080000003</v>
      </c>
    </row>
    <row r="63" spans="1:38" x14ac:dyDescent="0.2">
      <c r="A63" s="60" t="s">
        <v>764</v>
      </c>
      <c r="B63" s="60" t="s">
        <v>371</v>
      </c>
      <c r="C63" s="60" t="s">
        <v>31</v>
      </c>
      <c r="D63" s="97" t="s">
        <v>334</v>
      </c>
      <c r="E63" s="58" t="s">
        <v>813</v>
      </c>
      <c r="F63" s="65">
        <v>41730</v>
      </c>
      <c r="G63" s="60" t="s">
        <v>382</v>
      </c>
      <c r="H63" s="58" t="s">
        <v>385</v>
      </c>
      <c r="I63" s="66">
        <v>0.45347222222222222</v>
      </c>
      <c r="J63" s="58">
        <v>1</v>
      </c>
      <c r="K63" s="56" t="s">
        <v>95</v>
      </c>
      <c r="L63" s="67">
        <v>6</v>
      </c>
      <c r="M63" s="67">
        <v>1</v>
      </c>
      <c r="N63" s="67">
        <v>1</v>
      </c>
      <c r="O63" s="58" t="s">
        <v>63</v>
      </c>
      <c r="P63" s="56" t="s">
        <v>141</v>
      </c>
      <c r="Q63" s="62"/>
      <c r="R63" s="62">
        <v>0</v>
      </c>
      <c r="S63" s="56"/>
      <c r="T63" s="56"/>
      <c r="V63" s="62"/>
      <c r="W63" s="62"/>
      <c r="X63" s="56"/>
      <c r="AD63" s="62">
        <f>LOOKUP($D63,'Design Component Spatial Info'!$C$2:$C$230,'Design Component Spatial Info'!E$2:E$230)</f>
        <v>11</v>
      </c>
      <c r="AE63" s="62">
        <f>LOOKUP($D63,'Design Component Spatial Info'!$C$2:$C$230,'Design Component Spatial Info'!F$2:F$230)</f>
        <v>352287.217</v>
      </c>
      <c r="AF63" s="62">
        <f>LOOKUP($D63,'Design Component Spatial Info'!$C$2:$C$230,'Design Component Spatial Info'!G$2:G$230)</f>
        <v>5440397.6270000003</v>
      </c>
      <c r="AG63" s="67">
        <f t="shared" si="0"/>
        <v>0</v>
      </c>
      <c r="AH63" s="67">
        <f t="shared" si="1"/>
        <v>0</v>
      </c>
      <c r="AI63" s="136">
        <f>LOOKUP($D63,'Design Component Spatial Info'!$C$2:$C$230,'Design Component Spatial Info'!I$2:I$230)</f>
        <v>1509451.20951</v>
      </c>
      <c r="AJ63" s="136">
        <f>LOOKUP($D63,'Design Component Spatial Info'!$C$2:$C$230,'Design Component Spatial Info'!J$2:J$230)</f>
        <v>477958.74696000002</v>
      </c>
    </row>
    <row r="64" spans="1:38" x14ac:dyDescent="0.2">
      <c r="A64" s="60" t="s">
        <v>764</v>
      </c>
      <c r="B64" s="60" t="s">
        <v>371</v>
      </c>
      <c r="C64" s="60" t="s">
        <v>31</v>
      </c>
      <c r="D64" s="97" t="s">
        <v>336</v>
      </c>
      <c r="E64" s="58" t="s">
        <v>1144</v>
      </c>
      <c r="F64" s="65">
        <v>41730</v>
      </c>
      <c r="G64" s="60" t="s">
        <v>382</v>
      </c>
      <c r="H64" s="58" t="s">
        <v>385</v>
      </c>
      <c r="I64" s="66">
        <v>0.47222222222222227</v>
      </c>
      <c r="J64" s="58">
        <v>1</v>
      </c>
      <c r="K64" s="56" t="s">
        <v>95</v>
      </c>
      <c r="L64" s="67">
        <v>11</v>
      </c>
      <c r="M64" s="67">
        <v>2</v>
      </c>
      <c r="N64" s="67">
        <v>1</v>
      </c>
      <c r="O64" s="58" t="s">
        <v>63</v>
      </c>
      <c r="P64" s="56" t="s">
        <v>141</v>
      </c>
      <c r="Q64" s="62"/>
      <c r="R64" s="62">
        <v>0</v>
      </c>
      <c r="S64" s="56"/>
      <c r="T64" s="56"/>
      <c r="V64" s="62"/>
      <c r="W64" s="62"/>
      <c r="X64" s="56"/>
      <c r="AD64" s="62">
        <f>LOOKUP($D64,'Design Component Spatial Info'!$C$2:$C$230,'Design Component Spatial Info'!E$2:E$230)</f>
        <v>11</v>
      </c>
      <c r="AE64" s="62">
        <f>LOOKUP($D64,'Design Component Spatial Info'!$C$2:$C$230,'Design Component Spatial Info'!F$2:F$230)</f>
        <v>358385.86800000002</v>
      </c>
      <c r="AF64" s="62">
        <f>LOOKUP($D64,'Design Component Spatial Info'!$C$2:$C$230,'Design Component Spatial Info'!G$2:G$230)</f>
        <v>5440787.6030000001</v>
      </c>
      <c r="AG64" s="67">
        <f t="shared" si="0"/>
        <v>0</v>
      </c>
      <c r="AH64" s="67">
        <f t="shared" si="1"/>
        <v>0</v>
      </c>
      <c r="AI64" s="136">
        <f>LOOKUP($D64,'Design Component Spatial Info'!$C$2:$C$230,'Design Component Spatial Info'!I$2:I$230)</f>
        <v>1509227.9790000001</v>
      </c>
      <c r="AJ64" s="136">
        <f>LOOKUP($D64,'Design Component Spatial Info'!$C$2:$C$230,'Design Component Spatial Info'!J$2:J$230)</f>
        <v>478706.98830000003</v>
      </c>
    </row>
    <row r="65" spans="1:38" x14ac:dyDescent="0.2">
      <c r="A65" s="60" t="s">
        <v>764</v>
      </c>
      <c r="B65" s="60" t="s">
        <v>371</v>
      </c>
      <c r="C65" s="60" t="s">
        <v>31</v>
      </c>
      <c r="D65" s="97" t="s">
        <v>337</v>
      </c>
      <c r="E65" s="58" t="s">
        <v>1145</v>
      </c>
      <c r="F65" s="65">
        <v>41730</v>
      </c>
      <c r="G65" s="60" t="s">
        <v>382</v>
      </c>
      <c r="H65" s="58" t="s">
        <v>385</v>
      </c>
      <c r="I65" s="66">
        <v>0.47638888888888892</v>
      </c>
      <c r="J65" s="58">
        <v>1</v>
      </c>
      <c r="K65" s="56" t="s">
        <v>95</v>
      </c>
      <c r="L65" s="67">
        <v>11</v>
      </c>
      <c r="M65" s="67">
        <v>3</v>
      </c>
      <c r="N65" s="67">
        <v>1</v>
      </c>
      <c r="O65" s="58" t="s">
        <v>63</v>
      </c>
      <c r="P65" s="56" t="s">
        <v>141</v>
      </c>
      <c r="Q65" s="62"/>
      <c r="R65" s="62">
        <v>0</v>
      </c>
      <c r="S65" s="56"/>
      <c r="T65" s="56"/>
      <c r="V65" s="62"/>
      <c r="W65" s="62"/>
      <c r="X65" s="56"/>
      <c r="AD65" s="62">
        <f>LOOKUP($D65,'Design Component Spatial Info'!$C$2:$C$230,'Design Component Spatial Info'!E$2:E$230)</f>
        <v>11</v>
      </c>
      <c r="AE65" s="62">
        <f>LOOKUP($D65,'Design Component Spatial Info'!$C$2:$C$230,'Design Component Spatial Info'!F$2:F$230)</f>
        <v>359270.84100000001</v>
      </c>
      <c r="AF65" s="62">
        <f>LOOKUP($D65,'Design Component Spatial Info'!$C$2:$C$230,'Design Component Spatial Info'!G$2:G$230)</f>
        <v>5440657.7570000002</v>
      </c>
      <c r="AG65" s="67">
        <f t="shared" si="0"/>
        <v>0</v>
      </c>
      <c r="AH65" s="67">
        <f t="shared" si="1"/>
        <v>0</v>
      </c>
      <c r="AI65" s="136">
        <f>LOOKUP($D65,'Design Component Spatial Info'!$C$2:$C$230,'Design Component Spatial Info'!I$2:I$230)</f>
        <v>1516133.3526699999</v>
      </c>
      <c r="AJ65" s="136">
        <f>LOOKUP($D65,'Design Component Spatial Info'!$C$2:$C$230,'Design Component Spatial Info'!J$2:J$230)</f>
        <v>479838.24317999999</v>
      </c>
    </row>
    <row r="66" spans="1:38" x14ac:dyDescent="0.2">
      <c r="A66" s="60" t="s">
        <v>764</v>
      </c>
      <c r="B66" s="60" t="s">
        <v>371</v>
      </c>
      <c r="C66" s="60" t="s">
        <v>31</v>
      </c>
      <c r="D66" s="97" t="s">
        <v>358</v>
      </c>
      <c r="E66" s="58" t="s">
        <v>1145</v>
      </c>
      <c r="F66" s="65">
        <v>41730</v>
      </c>
      <c r="G66" s="60" t="s">
        <v>382</v>
      </c>
      <c r="H66" s="58" t="s">
        <v>385</v>
      </c>
      <c r="I66" s="66">
        <v>0.48125000000000001</v>
      </c>
      <c r="J66" s="58">
        <v>1</v>
      </c>
      <c r="K66" s="56" t="s">
        <v>95</v>
      </c>
      <c r="L66" s="67">
        <v>11</v>
      </c>
      <c r="M66" s="67">
        <v>3</v>
      </c>
      <c r="N66" s="67">
        <v>1</v>
      </c>
      <c r="O66" s="58" t="s">
        <v>63</v>
      </c>
      <c r="P66" s="56" t="s">
        <v>141</v>
      </c>
      <c r="Q66" s="62"/>
      <c r="R66" s="62">
        <v>0</v>
      </c>
      <c r="S66" s="56"/>
      <c r="T66" s="56"/>
      <c r="V66" s="62"/>
      <c r="W66" s="62"/>
      <c r="X66" s="56"/>
      <c r="AD66" s="62">
        <f>LOOKUP($D66,'Design Component Spatial Info'!$C$2:$C$230,'Design Component Spatial Info'!E$2:E$230)</f>
        <v>11</v>
      </c>
      <c r="AE66" s="62">
        <f>LOOKUP($D66,'Design Component Spatial Info'!$C$2:$C$230,'Design Component Spatial Info'!F$2:F$230)</f>
        <v>359924.15500000003</v>
      </c>
      <c r="AF66" s="62">
        <f>LOOKUP($D66,'Design Component Spatial Info'!$C$2:$C$230,'Design Component Spatial Info'!G$2:G$230)</f>
        <v>5440949.1009999998</v>
      </c>
      <c r="AG66" s="67">
        <f t="shared" si="0"/>
        <v>0</v>
      </c>
      <c r="AH66" s="67">
        <f t="shared" si="1"/>
        <v>0</v>
      </c>
      <c r="AI66" s="136">
        <f>LOOKUP($D66,'Design Component Spatial Info'!$C$2:$C$230,'Design Component Spatial Info'!I$2:I$230)</f>
        <v>1516745.9840599999</v>
      </c>
      <c r="AJ66" s="136">
        <f>LOOKUP($D66,'Design Component Spatial Info'!$C$2:$C$230,'Design Component Spatial Info'!J$2:J$230)</f>
        <v>480208.75815000001</v>
      </c>
    </row>
    <row r="67" spans="1:38" x14ac:dyDescent="0.2">
      <c r="A67" s="60" t="s">
        <v>764</v>
      </c>
      <c r="B67" s="60" t="s">
        <v>371</v>
      </c>
      <c r="C67" s="60" t="s">
        <v>31</v>
      </c>
      <c r="D67" s="97" t="s">
        <v>359</v>
      </c>
      <c r="E67" s="58" t="s">
        <v>1146</v>
      </c>
      <c r="F67" s="65">
        <v>41730</v>
      </c>
      <c r="G67" s="60" t="s">
        <v>382</v>
      </c>
      <c r="H67" s="58" t="s">
        <v>385</v>
      </c>
      <c r="I67" s="66">
        <v>0.48541666666666666</v>
      </c>
      <c r="J67" s="58">
        <v>1</v>
      </c>
      <c r="K67" s="56" t="s">
        <v>95</v>
      </c>
      <c r="L67" s="67">
        <v>11</v>
      </c>
      <c r="M67" s="67">
        <v>3</v>
      </c>
      <c r="N67" s="67">
        <v>1</v>
      </c>
      <c r="O67" s="58" t="s">
        <v>63</v>
      </c>
      <c r="P67" s="56" t="s">
        <v>383</v>
      </c>
      <c r="Q67" s="62">
        <v>55</v>
      </c>
      <c r="R67" s="62">
        <v>1</v>
      </c>
      <c r="S67" s="56" t="s">
        <v>135</v>
      </c>
      <c r="T67" s="56" t="s">
        <v>103</v>
      </c>
      <c r="U67" s="56" t="s">
        <v>85</v>
      </c>
      <c r="V67" s="62">
        <v>25</v>
      </c>
      <c r="W67" s="62">
        <v>50</v>
      </c>
      <c r="X67" s="56" t="s">
        <v>145</v>
      </c>
      <c r="Y67" s="56" t="s">
        <v>121</v>
      </c>
      <c r="AA67" s="56" t="s">
        <v>968</v>
      </c>
      <c r="AD67" s="62">
        <f>LOOKUP($D67,'Design Component Spatial Info'!$C$2:$C$230,'Design Component Spatial Info'!E$2:E$230)</f>
        <v>11</v>
      </c>
      <c r="AE67" s="62">
        <f>LOOKUP($D67,'Design Component Spatial Info'!$C$2:$C$230,'Design Component Spatial Info'!F$2:F$230)</f>
        <v>360458.17599999998</v>
      </c>
      <c r="AF67" s="62">
        <f>LOOKUP($D67,'Design Component Spatial Info'!$C$2:$C$230,'Design Component Spatial Info'!G$2:G$230)</f>
        <v>5441520.2719999999</v>
      </c>
      <c r="AG67" s="67">
        <f t="shared" ref="AG67:AG130" si="3">IF(V67="",0,SIN(RADIANS(VALUE(V67)))*VALUE(W67)+AE67)</f>
        <v>360479.30691308703</v>
      </c>
      <c r="AH67" s="67">
        <f t="shared" ref="AH67:AH130" si="4">IF(V67="",0,COS(RADIANS(VALUE(V67)))*VALUE(W67)+AF67)</f>
        <v>5441565.5873893518</v>
      </c>
      <c r="AI67" s="136">
        <f>LOOKUP($D67,'Design Component Spatial Info'!$C$2:$C$230,'Design Component Spatial Info'!I$2:I$230)</f>
        <v>1517205.13166</v>
      </c>
      <c r="AJ67" s="136">
        <f>LOOKUP($D67,'Design Component Spatial Info'!$C$2:$C$230,'Design Component Spatial Info'!J$2:J$230)</f>
        <v>480841.71289999998</v>
      </c>
      <c r="AK67">
        <v>1517220</v>
      </c>
      <c r="AL67">
        <v>480889</v>
      </c>
    </row>
    <row r="68" spans="1:38" x14ac:dyDescent="0.2">
      <c r="A68" s="60" t="s">
        <v>764</v>
      </c>
      <c r="B68" s="60" t="s">
        <v>371</v>
      </c>
      <c r="C68" s="60" t="s">
        <v>31</v>
      </c>
      <c r="D68" s="97" t="s">
        <v>359</v>
      </c>
      <c r="E68" s="58" t="s">
        <v>1146</v>
      </c>
      <c r="F68" s="65">
        <v>41730</v>
      </c>
      <c r="G68" s="60" t="s">
        <v>382</v>
      </c>
      <c r="H68" s="58" t="s">
        <v>385</v>
      </c>
      <c r="I68" s="66">
        <v>0.48541666666666666</v>
      </c>
      <c r="J68" s="58">
        <v>2</v>
      </c>
      <c r="K68" s="56" t="s">
        <v>95</v>
      </c>
      <c r="L68" s="67">
        <v>11</v>
      </c>
      <c r="M68" s="67">
        <v>1</v>
      </c>
      <c r="N68" s="67">
        <v>1</v>
      </c>
      <c r="O68" s="58" t="s">
        <v>63</v>
      </c>
      <c r="P68" s="56" t="s">
        <v>383</v>
      </c>
      <c r="Q68" s="62">
        <v>65</v>
      </c>
      <c r="R68" s="62">
        <v>1</v>
      </c>
      <c r="S68" s="56" t="s">
        <v>135</v>
      </c>
      <c r="T68" s="56" t="s">
        <v>103</v>
      </c>
      <c r="U68" s="56" t="s">
        <v>85</v>
      </c>
      <c r="V68" s="62">
        <v>95</v>
      </c>
      <c r="W68" s="62">
        <v>181</v>
      </c>
      <c r="X68" s="56" t="s">
        <v>145</v>
      </c>
      <c r="Y68" s="56" t="s">
        <v>121</v>
      </c>
      <c r="AA68" s="56" t="s">
        <v>969</v>
      </c>
      <c r="AD68" s="62">
        <f>LOOKUP($D68,'Design Component Spatial Info'!$C$2:$C$230,'Design Component Spatial Info'!E$2:E$230)</f>
        <v>11</v>
      </c>
      <c r="AE68" s="62">
        <f>LOOKUP($D68,'Design Component Spatial Info'!$C$2:$C$230,'Design Component Spatial Info'!F$2:F$230)</f>
        <v>360458.17599999998</v>
      </c>
      <c r="AF68" s="62">
        <f>LOOKUP($D68,'Design Component Spatial Info'!$C$2:$C$230,'Design Component Spatial Info'!G$2:G$230)</f>
        <v>5441520.2719999999</v>
      </c>
      <c r="AG68" s="67">
        <f t="shared" si="3"/>
        <v>360638.48724035459</v>
      </c>
      <c r="AH68" s="67">
        <f t="shared" si="4"/>
        <v>5441504.4968105629</v>
      </c>
      <c r="AI68" s="136">
        <f>LOOKUP($D68,'Design Component Spatial Info'!$C$2:$C$230,'Design Component Spatial Info'!I$2:I$230)</f>
        <v>1517205.13166</v>
      </c>
      <c r="AJ68" s="136">
        <f>LOOKUP($D68,'Design Component Spatial Info'!$C$2:$C$230,'Design Component Spatial Info'!J$2:J$230)</f>
        <v>480841.71289999998</v>
      </c>
      <c r="AK68">
        <v>1517386</v>
      </c>
      <c r="AL68">
        <v>480849</v>
      </c>
    </row>
    <row r="69" spans="1:38" x14ac:dyDescent="0.2">
      <c r="A69" s="60" t="s">
        <v>764</v>
      </c>
      <c r="B69" s="60" t="s">
        <v>371</v>
      </c>
      <c r="C69" s="60" t="s">
        <v>31</v>
      </c>
      <c r="D69" s="97" t="s">
        <v>360</v>
      </c>
      <c r="E69" s="58" t="s">
        <v>801</v>
      </c>
      <c r="F69" s="65">
        <v>41730</v>
      </c>
      <c r="G69" s="60" t="s">
        <v>382</v>
      </c>
      <c r="H69" s="58" t="s">
        <v>385</v>
      </c>
      <c r="I69" s="66">
        <v>0.4916666666666667</v>
      </c>
      <c r="J69" s="58">
        <v>1</v>
      </c>
      <c r="K69" s="56" t="s">
        <v>95</v>
      </c>
      <c r="L69" s="67">
        <v>11</v>
      </c>
      <c r="M69" s="67">
        <v>1</v>
      </c>
      <c r="N69" s="67">
        <v>1</v>
      </c>
      <c r="O69" s="58" t="s">
        <v>63</v>
      </c>
      <c r="P69" s="56" t="s">
        <v>383</v>
      </c>
      <c r="Q69" s="62">
        <v>140</v>
      </c>
      <c r="R69" s="62">
        <v>1</v>
      </c>
      <c r="S69" s="56" t="s">
        <v>135</v>
      </c>
      <c r="T69" s="56" t="s">
        <v>39</v>
      </c>
      <c r="U69" s="56" t="s">
        <v>87</v>
      </c>
      <c r="V69" s="62">
        <v>56</v>
      </c>
      <c r="W69" s="62">
        <v>200</v>
      </c>
      <c r="X69" s="56" t="s">
        <v>145</v>
      </c>
      <c r="Y69" s="56" t="s">
        <v>121</v>
      </c>
      <c r="AA69" s="56" t="s">
        <v>970</v>
      </c>
      <c r="AD69" s="62">
        <f>LOOKUP($D69,'Design Component Spatial Info'!$C$2:$C$230,'Design Component Spatial Info'!E$2:E$230)</f>
        <v>11</v>
      </c>
      <c r="AE69" s="62">
        <f>LOOKUP($D69,'Design Component Spatial Info'!$C$2:$C$230,'Design Component Spatial Info'!F$2:F$230)</f>
        <v>361117.97200000001</v>
      </c>
      <c r="AF69" s="62">
        <f>LOOKUP($D69,'Design Component Spatial Info'!$C$2:$C$230,'Design Component Spatial Info'!G$2:G$230)</f>
        <v>5441490.9230000004</v>
      </c>
      <c r="AG69" s="67">
        <f t="shared" si="3"/>
        <v>361283.779514511</v>
      </c>
      <c r="AH69" s="67">
        <f t="shared" si="4"/>
        <v>5441602.7615806945</v>
      </c>
      <c r="AI69" s="136">
        <f>LOOKUP($D69,'Design Component Spatial Info'!$C$2:$C$230,'Design Component Spatial Info'!I$2:I$230)</f>
        <v>1517864.2694900001</v>
      </c>
      <c r="AJ69" s="136">
        <f>LOOKUP($D69,'Design Component Spatial Info'!$C$2:$C$230,'Design Component Spatial Info'!J$2:J$230)</f>
        <v>480895.18770000001</v>
      </c>
      <c r="AK69">
        <v>1518015</v>
      </c>
      <c r="AL69">
        <v>481027</v>
      </c>
    </row>
    <row r="70" spans="1:38" x14ac:dyDescent="0.2">
      <c r="A70" s="60" t="s">
        <v>764</v>
      </c>
      <c r="B70" s="60" t="s">
        <v>371</v>
      </c>
      <c r="C70" s="60" t="s">
        <v>31</v>
      </c>
      <c r="D70" s="97" t="s">
        <v>361</v>
      </c>
      <c r="E70" s="58" t="s">
        <v>801</v>
      </c>
      <c r="F70" s="65">
        <v>41730</v>
      </c>
      <c r="G70" s="60" t="s">
        <v>382</v>
      </c>
      <c r="H70" s="58" t="s">
        <v>385</v>
      </c>
      <c r="I70" s="66">
        <v>0.49652777777777773</v>
      </c>
      <c r="J70" s="58">
        <v>1</v>
      </c>
      <c r="K70" s="56" t="s">
        <v>95</v>
      </c>
      <c r="L70" s="67">
        <v>11</v>
      </c>
      <c r="M70" s="67">
        <v>2</v>
      </c>
      <c r="N70" s="67">
        <v>1</v>
      </c>
      <c r="O70" s="58" t="s">
        <v>63</v>
      </c>
      <c r="P70" s="56" t="s">
        <v>141</v>
      </c>
      <c r="Q70" s="62"/>
      <c r="R70" s="62">
        <v>0</v>
      </c>
      <c r="S70" s="56"/>
      <c r="T70" s="56"/>
      <c r="V70" s="62"/>
      <c r="W70" s="62"/>
      <c r="X70" s="56"/>
      <c r="AD70" s="62">
        <f>LOOKUP($D70,'Design Component Spatial Info'!$C$2:$C$230,'Design Component Spatial Info'!E$2:E$230)</f>
        <v>11</v>
      </c>
      <c r="AE70" s="62">
        <f>LOOKUP($D70,'Design Component Spatial Info'!$C$2:$C$230,'Design Component Spatial Info'!F$2:F$230)</f>
        <v>361430.815</v>
      </c>
      <c r="AF70" s="62">
        <f>LOOKUP($D70,'Design Component Spatial Info'!$C$2:$C$230,'Design Component Spatial Info'!G$2:G$230)</f>
        <v>5442220.4689999996</v>
      </c>
      <c r="AG70" s="67">
        <f t="shared" si="3"/>
        <v>0</v>
      </c>
      <c r="AH70" s="67">
        <f t="shared" si="4"/>
        <v>0</v>
      </c>
      <c r="AI70" s="136">
        <f>LOOKUP($D70,'Design Component Spatial Info'!$C$2:$C$230,'Design Component Spatial Info'!I$2:I$230)</f>
        <v>1518083.8844600001</v>
      </c>
      <c r="AJ70" s="136">
        <f>LOOKUP($D70,'Design Component Spatial Info'!$C$2:$C$230,'Design Component Spatial Info'!J$2:J$230)</f>
        <v>481657.45786999998</v>
      </c>
    </row>
    <row r="71" spans="1:38" x14ac:dyDescent="0.2">
      <c r="A71" s="60" t="s">
        <v>764</v>
      </c>
      <c r="B71" s="60" t="s">
        <v>371</v>
      </c>
      <c r="C71" s="60" t="s">
        <v>31</v>
      </c>
      <c r="D71" s="97" t="s">
        <v>362</v>
      </c>
      <c r="E71" s="58"/>
      <c r="F71" s="65">
        <v>41730</v>
      </c>
      <c r="G71" s="60" t="s">
        <v>382</v>
      </c>
      <c r="H71" s="58" t="s">
        <v>385</v>
      </c>
      <c r="I71" s="66">
        <v>0.51736111111111105</v>
      </c>
      <c r="J71" s="58">
        <v>1</v>
      </c>
      <c r="K71" s="56" t="s">
        <v>95</v>
      </c>
      <c r="L71" s="67">
        <v>14</v>
      </c>
      <c r="M71" s="67">
        <v>1</v>
      </c>
      <c r="N71" s="67">
        <v>1</v>
      </c>
      <c r="O71" s="58" t="s">
        <v>63</v>
      </c>
      <c r="P71" s="56" t="s">
        <v>141</v>
      </c>
      <c r="Q71" s="62"/>
      <c r="R71" s="62">
        <v>0</v>
      </c>
      <c r="S71" s="56"/>
      <c r="T71" s="56"/>
      <c r="V71" s="62"/>
      <c r="W71" s="62"/>
      <c r="X71" s="56"/>
      <c r="AD71" s="62">
        <f>LOOKUP($D71,'Design Component Spatial Info'!$C$2:$C$230,'Design Component Spatial Info'!E$2:E$230)</f>
        <v>11</v>
      </c>
      <c r="AE71" s="62">
        <f>LOOKUP($D71,'Design Component Spatial Info'!$C$2:$C$230,'Design Component Spatial Info'!F$2:F$230)</f>
        <v>351544.04200000002</v>
      </c>
      <c r="AF71" s="62">
        <f>LOOKUP($D71,'Design Component Spatial Info'!$C$2:$C$230,'Design Component Spatial Info'!G$2:G$230)</f>
        <v>5434205.2149999999</v>
      </c>
      <c r="AG71" s="67">
        <f t="shared" si="3"/>
        <v>0</v>
      </c>
      <c r="AH71" s="67">
        <f t="shared" si="4"/>
        <v>0</v>
      </c>
      <c r="AI71" s="136">
        <f>LOOKUP($D71,'Design Component Spatial Info'!$C$2:$C$230,'Design Component Spatial Info'!I$2:I$230)</f>
        <v>1509262.69151</v>
      </c>
      <c r="AJ71" s="136">
        <f>LOOKUP($D71,'Design Component Spatial Info'!$C$2:$C$230,'Design Component Spatial Info'!J$2:J$230)</f>
        <v>472476.69225999998</v>
      </c>
    </row>
    <row r="72" spans="1:38" x14ac:dyDescent="0.2">
      <c r="A72" s="60" t="s">
        <v>764</v>
      </c>
      <c r="B72" s="60" t="s">
        <v>371</v>
      </c>
      <c r="C72" s="60" t="s">
        <v>31</v>
      </c>
      <c r="D72" s="97" t="s">
        <v>338</v>
      </c>
      <c r="E72" s="58" t="s">
        <v>1147</v>
      </c>
      <c r="F72" s="65">
        <v>41730</v>
      </c>
      <c r="G72" s="60" t="s">
        <v>382</v>
      </c>
      <c r="H72" s="58" t="s">
        <v>385</v>
      </c>
      <c r="I72" s="66">
        <v>0.5229166666666667</v>
      </c>
      <c r="J72" s="58">
        <v>1</v>
      </c>
      <c r="K72" s="56" t="s">
        <v>95</v>
      </c>
      <c r="L72" s="67">
        <v>13</v>
      </c>
      <c r="M72" s="67">
        <v>1</v>
      </c>
      <c r="N72" s="67">
        <v>1</v>
      </c>
      <c r="O72" s="58" t="s">
        <v>63</v>
      </c>
      <c r="P72" s="56" t="s">
        <v>141</v>
      </c>
      <c r="Q72" s="62"/>
      <c r="R72" s="62">
        <v>0</v>
      </c>
      <c r="S72" s="56"/>
      <c r="T72" s="56"/>
      <c r="V72" s="62"/>
      <c r="W72" s="62"/>
      <c r="X72" s="56"/>
      <c r="AD72" s="62">
        <f>LOOKUP($D72,'Design Component Spatial Info'!$C$2:$C$230,'Design Component Spatial Info'!E$2:E$230)</f>
        <v>11</v>
      </c>
      <c r="AE72" s="62">
        <f>LOOKUP($D72,'Design Component Spatial Info'!$C$2:$C$230,'Design Component Spatial Info'!F$2:F$230)</f>
        <v>350990.12400000001</v>
      </c>
      <c r="AF72" s="62">
        <f>LOOKUP($D72,'Design Component Spatial Info'!$C$2:$C$230,'Design Component Spatial Info'!G$2:G$230)</f>
        <v>5433663.4349999996</v>
      </c>
      <c r="AG72" s="67">
        <f t="shared" si="3"/>
        <v>0</v>
      </c>
      <c r="AH72" s="67">
        <f t="shared" si="4"/>
        <v>0</v>
      </c>
      <c r="AI72" s="136">
        <f>LOOKUP($D72,'Design Component Spatial Info'!$C$2:$C$230,'Design Component Spatial Info'!I$2:I$230)</f>
        <v>1508779.98273</v>
      </c>
      <c r="AJ72" s="136">
        <f>LOOKUP($D72,'Design Component Spatial Info'!$C$2:$C$230,'Design Component Spatial Info'!J$2:J$230)</f>
        <v>471870.51371999999</v>
      </c>
    </row>
    <row r="73" spans="1:38" x14ac:dyDescent="0.2">
      <c r="A73" s="60" t="s">
        <v>764</v>
      </c>
      <c r="B73" s="60" t="s">
        <v>371</v>
      </c>
      <c r="C73" s="60" t="s">
        <v>31</v>
      </c>
      <c r="D73" s="97" t="s">
        <v>339</v>
      </c>
      <c r="E73" s="58" t="s">
        <v>1147</v>
      </c>
      <c r="F73" s="65">
        <v>41730</v>
      </c>
      <c r="G73" s="60" t="s">
        <v>382</v>
      </c>
      <c r="H73" s="58" t="s">
        <v>385</v>
      </c>
      <c r="I73" s="66">
        <v>0.52708333333333335</v>
      </c>
      <c r="J73" s="58">
        <v>1</v>
      </c>
      <c r="K73" s="56" t="s">
        <v>95</v>
      </c>
      <c r="L73" s="67">
        <v>13</v>
      </c>
      <c r="M73" s="67">
        <v>1</v>
      </c>
      <c r="N73" s="67">
        <v>1</v>
      </c>
      <c r="O73" s="58" t="s">
        <v>63</v>
      </c>
      <c r="P73" s="56" t="s">
        <v>141</v>
      </c>
      <c r="Q73" s="62"/>
      <c r="R73" s="62">
        <v>0</v>
      </c>
      <c r="S73" s="56"/>
      <c r="T73" s="56"/>
      <c r="V73" s="62"/>
      <c r="W73" s="62"/>
      <c r="X73" s="56"/>
      <c r="AD73" s="62">
        <f>LOOKUP($D73,'Design Component Spatial Info'!$C$2:$C$230,'Design Component Spatial Info'!E$2:E$230)</f>
        <v>11</v>
      </c>
      <c r="AE73" s="62">
        <f>LOOKUP($D73,'Design Component Spatial Info'!$C$2:$C$230,'Design Component Spatial Info'!F$2:F$230)</f>
        <v>350617.30300000001</v>
      </c>
      <c r="AF73" s="62">
        <f>LOOKUP($D73,'Design Component Spatial Info'!$C$2:$C$230,'Design Component Spatial Info'!G$2:G$230)</f>
        <v>5432983.0250000004</v>
      </c>
      <c r="AG73" s="67">
        <f t="shared" si="3"/>
        <v>0</v>
      </c>
      <c r="AH73" s="67">
        <f t="shared" si="4"/>
        <v>0</v>
      </c>
      <c r="AI73" s="136">
        <f>LOOKUP($D73,'Design Component Spatial Info'!$C$2:$C$230,'Design Component Spatial Info'!I$2:I$230)</f>
        <v>1508494.4926100001</v>
      </c>
      <c r="AJ73" s="136">
        <f>LOOKUP($D73,'Design Component Spatial Info'!$C$2:$C$230,'Design Component Spatial Info'!J$2:J$230)</f>
        <v>471149.58714000002</v>
      </c>
    </row>
    <row r="74" spans="1:38" x14ac:dyDescent="0.2">
      <c r="A74" s="60" t="s">
        <v>764</v>
      </c>
      <c r="B74" s="60" t="s">
        <v>371</v>
      </c>
      <c r="C74" s="60" t="s">
        <v>31</v>
      </c>
      <c r="D74" s="97" t="s">
        <v>363</v>
      </c>
      <c r="E74" s="58"/>
      <c r="F74" s="65">
        <v>41730</v>
      </c>
      <c r="G74" s="60" t="s">
        <v>382</v>
      </c>
      <c r="H74" s="58" t="s">
        <v>385</v>
      </c>
      <c r="I74" s="66">
        <v>0.53402777777777777</v>
      </c>
      <c r="J74" s="58">
        <v>1</v>
      </c>
      <c r="K74" s="56" t="s">
        <v>95</v>
      </c>
      <c r="L74" s="67">
        <v>13</v>
      </c>
      <c r="M74" s="67">
        <v>1</v>
      </c>
      <c r="N74" s="67">
        <v>1</v>
      </c>
      <c r="O74" s="58" t="s">
        <v>63</v>
      </c>
      <c r="P74" s="56" t="s">
        <v>383</v>
      </c>
      <c r="Q74" s="62">
        <v>0</v>
      </c>
      <c r="R74" s="62">
        <v>1</v>
      </c>
      <c r="S74" s="56" t="s">
        <v>75</v>
      </c>
      <c r="T74" s="56" t="s">
        <v>146</v>
      </c>
      <c r="U74" s="56" t="s">
        <v>83</v>
      </c>
      <c r="V74" s="62">
        <v>320</v>
      </c>
      <c r="W74" s="62">
        <v>90</v>
      </c>
      <c r="X74" s="56" t="s">
        <v>145</v>
      </c>
      <c r="Y74" s="56" t="s">
        <v>121</v>
      </c>
      <c r="AA74" s="56" t="s">
        <v>971</v>
      </c>
      <c r="AD74" s="62">
        <f>LOOKUP($D74,'Design Component Spatial Info'!$C$2:$C$230,'Design Component Spatial Info'!E$2:E$230)</f>
        <v>11</v>
      </c>
      <c r="AE74" s="62">
        <f>LOOKUP($D74,'Design Component Spatial Info'!$C$2:$C$230,'Design Component Spatial Info'!F$2:F$230)</f>
        <v>349567.42499999999</v>
      </c>
      <c r="AF74" s="62">
        <f>LOOKUP($D74,'Design Component Spatial Info'!$C$2:$C$230,'Design Component Spatial Info'!G$2:G$230)</f>
        <v>5430274.3020000001</v>
      </c>
      <c r="AG74" s="67">
        <f t="shared" si="3"/>
        <v>349509.5741151282</v>
      </c>
      <c r="AH74" s="67">
        <f t="shared" si="4"/>
        <v>5430343.2459998811</v>
      </c>
      <c r="AI74" s="136">
        <f>LOOKUP($D74,'Design Component Spatial Info'!$C$2:$C$230,'Design Component Spatial Info'!I$2:I$230)</f>
        <v>1507789.40594</v>
      </c>
      <c r="AJ74" s="136">
        <f>LOOKUP($D74,'Design Component Spatial Info'!$C$2:$C$230,'Design Component Spatial Info'!J$2:J$230)</f>
        <v>468333.92443999997</v>
      </c>
      <c r="AK74">
        <v>1507723</v>
      </c>
      <c r="AL74">
        <v>468395</v>
      </c>
    </row>
    <row r="75" spans="1:38" x14ac:dyDescent="0.2">
      <c r="A75" s="60" t="s">
        <v>764</v>
      </c>
      <c r="B75" s="60" t="s">
        <v>371</v>
      </c>
      <c r="C75" s="60" t="s">
        <v>31</v>
      </c>
      <c r="D75" s="97" t="s">
        <v>363</v>
      </c>
      <c r="E75" s="58"/>
      <c r="F75" s="65">
        <v>41730</v>
      </c>
      <c r="G75" s="60" t="s">
        <v>382</v>
      </c>
      <c r="H75" s="58" t="s">
        <v>385</v>
      </c>
      <c r="I75" s="66">
        <v>0.53402777777777777</v>
      </c>
      <c r="J75" s="58">
        <v>2</v>
      </c>
      <c r="K75" s="56" t="s">
        <v>95</v>
      </c>
      <c r="L75" s="67">
        <v>13</v>
      </c>
      <c r="M75" s="67">
        <v>1</v>
      </c>
      <c r="N75" s="67">
        <v>1</v>
      </c>
      <c r="O75" s="58" t="s">
        <v>63</v>
      </c>
      <c r="P75" s="56" t="s">
        <v>383</v>
      </c>
      <c r="Q75" s="62">
        <v>0</v>
      </c>
      <c r="R75" s="62">
        <v>1</v>
      </c>
      <c r="S75" s="56" t="s">
        <v>75</v>
      </c>
      <c r="T75" s="56" t="s">
        <v>146</v>
      </c>
      <c r="U75" s="56" t="s">
        <v>83</v>
      </c>
      <c r="V75" s="62">
        <v>350</v>
      </c>
      <c r="W75" s="62">
        <v>50</v>
      </c>
      <c r="X75" s="56" t="s">
        <v>145</v>
      </c>
      <c r="Y75" s="56" t="s">
        <v>121</v>
      </c>
      <c r="AA75" s="56" t="s">
        <v>972</v>
      </c>
      <c r="AD75" s="62">
        <f>LOOKUP($D75,'Design Component Spatial Info'!$C$2:$C$230,'Design Component Spatial Info'!E$2:E$230)</f>
        <v>11</v>
      </c>
      <c r="AE75" s="62">
        <f>LOOKUP($D75,'Design Component Spatial Info'!$C$2:$C$230,'Design Component Spatial Info'!F$2:F$230)</f>
        <v>349567.42499999999</v>
      </c>
      <c r="AF75" s="62">
        <f>LOOKUP($D75,'Design Component Spatial Info'!$C$2:$C$230,'Design Component Spatial Info'!G$2:G$230)</f>
        <v>5430274.3020000001</v>
      </c>
      <c r="AG75" s="67">
        <f t="shared" si="3"/>
        <v>349558.74259111664</v>
      </c>
      <c r="AH75" s="67">
        <f t="shared" si="4"/>
        <v>5430323.5423876503</v>
      </c>
      <c r="AI75" s="136">
        <f>LOOKUP($D75,'Design Component Spatial Info'!$C$2:$C$230,'Design Component Spatial Info'!I$2:I$230)</f>
        <v>1507789.40594</v>
      </c>
      <c r="AJ75" s="136">
        <f>LOOKUP($D75,'Design Component Spatial Info'!$C$2:$C$230,'Design Component Spatial Info'!J$2:J$230)</f>
        <v>468333.92443999997</v>
      </c>
      <c r="AK75">
        <v>1507775</v>
      </c>
      <c r="AL75">
        <v>468382</v>
      </c>
    </row>
    <row r="76" spans="1:38" x14ac:dyDescent="0.2">
      <c r="A76" s="60" t="s">
        <v>764</v>
      </c>
      <c r="B76" s="60" t="s">
        <v>371</v>
      </c>
      <c r="C76" s="60" t="s">
        <v>31</v>
      </c>
      <c r="D76" s="97" t="s">
        <v>364</v>
      </c>
      <c r="E76" s="58"/>
      <c r="F76" s="65">
        <v>41730</v>
      </c>
      <c r="G76" s="60" t="s">
        <v>382</v>
      </c>
      <c r="H76" s="58" t="s">
        <v>385</v>
      </c>
      <c r="I76" s="66">
        <v>0.53819444444444442</v>
      </c>
      <c r="J76" s="58">
        <v>1</v>
      </c>
      <c r="K76" s="56" t="s">
        <v>95</v>
      </c>
      <c r="L76" s="67">
        <v>13</v>
      </c>
      <c r="M76" s="67">
        <v>1</v>
      </c>
      <c r="N76" s="67">
        <v>2</v>
      </c>
      <c r="O76" s="58" t="s">
        <v>63</v>
      </c>
      <c r="P76" s="56" t="s">
        <v>141</v>
      </c>
      <c r="Q76" s="62"/>
      <c r="R76" s="62">
        <v>0</v>
      </c>
      <c r="S76" s="56"/>
      <c r="T76" s="56"/>
      <c r="V76" s="62"/>
      <c r="W76" s="62"/>
      <c r="X76" s="56"/>
      <c r="AD76" s="62">
        <f>LOOKUP($D76,'Design Component Spatial Info'!$C$2:$C$230,'Design Component Spatial Info'!E$2:E$230)</f>
        <v>11</v>
      </c>
      <c r="AE76" s="62">
        <f>LOOKUP($D76,'Design Component Spatial Info'!$C$2:$C$230,'Design Component Spatial Info'!F$2:F$230)</f>
        <v>348857.71799999999</v>
      </c>
      <c r="AF76" s="62">
        <f>LOOKUP($D76,'Design Component Spatial Info'!$C$2:$C$230,'Design Component Spatial Info'!G$2:G$230)</f>
        <v>5430390.3150000004</v>
      </c>
      <c r="AG76" s="67">
        <f t="shared" si="3"/>
        <v>0</v>
      </c>
      <c r="AH76" s="67">
        <f t="shared" si="4"/>
        <v>0</v>
      </c>
      <c r="AI76" s="136">
        <f>LOOKUP($D76,'Design Component Spatial Info'!$C$2:$C$230,'Design Component Spatial Info'!I$2:I$230)</f>
        <v>1507069.78785</v>
      </c>
      <c r="AJ76" s="136">
        <f>LOOKUP($D76,'Design Component Spatial Info'!$C$2:$C$230,'Design Component Spatial Info'!J$2:J$230)</f>
        <v>468360.21544</v>
      </c>
    </row>
    <row r="77" spans="1:38" x14ac:dyDescent="0.2">
      <c r="A77" s="60" t="s">
        <v>764</v>
      </c>
      <c r="B77" s="60" t="s">
        <v>371</v>
      </c>
      <c r="C77" s="60" t="s">
        <v>31</v>
      </c>
      <c r="D77" s="97" t="s">
        <v>340</v>
      </c>
      <c r="E77" s="58" t="s">
        <v>1148</v>
      </c>
      <c r="F77" s="65">
        <v>41730</v>
      </c>
      <c r="G77" s="60" t="s">
        <v>382</v>
      </c>
      <c r="H77" s="58" t="s">
        <v>385</v>
      </c>
      <c r="I77" s="66">
        <v>0.54236111111111118</v>
      </c>
      <c r="J77" s="58">
        <v>1</v>
      </c>
      <c r="K77" s="56" t="s">
        <v>95</v>
      </c>
      <c r="L77" s="67">
        <v>13</v>
      </c>
      <c r="M77" s="67">
        <v>2</v>
      </c>
      <c r="N77" s="67">
        <v>2</v>
      </c>
      <c r="O77" s="58" t="s">
        <v>63</v>
      </c>
      <c r="P77" s="56" t="s">
        <v>383</v>
      </c>
      <c r="Q77" s="62">
        <v>40</v>
      </c>
      <c r="R77" s="62">
        <v>1</v>
      </c>
      <c r="S77" s="56" t="s">
        <v>75</v>
      </c>
      <c r="T77" s="56" t="s">
        <v>146</v>
      </c>
      <c r="U77" s="56" t="s">
        <v>83</v>
      </c>
      <c r="V77" s="62">
        <v>40</v>
      </c>
      <c r="W77" s="62">
        <v>93</v>
      </c>
      <c r="X77" s="56" t="s">
        <v>145</v>
      </c>
      <c r="Y77" s="56" t="s">
        <v>121</v>
      </c>
      <c r="AA77" s="56" t="s">
        <v>973</v>
      </c>
      <c r="AD77" s="62">
        <f>LOOKUP($D77,'Design Component Spatial Info'!$C$2:$C$230,'Design Component Spatial Info'!E$2:E$230)</f>
        <v>11</v>
      </c>
      <c r="AE77" s="62">
        <f>LOOKUP($D77,'Design Component Spatial Info'!$C$2:$C$230,'Design Component Spatial Info'!F$2:F$230)</f>
        <v>348159.30200000003</v>
      </c>
      <c r="AF77" s="62">
        <f>LOOKUP($D77,'Design Component Spatial Info'!$C$2:$C$230,'Design Component Spatial Info'!G$2:G$230)</f>
        <v>5430392.0499999998</v>
      </c>
      <c r="AG77" s="67">
        <f t="shared" si="3"/>
        <v>348219.0812477009</v>
      </c>
      <c r="AH77" s="67">
        <f t="shared" si="4"/>
        <v>5430463.2921332102</v>
      </c>
      <c r="AI77" s="136">
        <f>LOOKUP($D77,'Design Component Spatial Info'!$C$2:$C$230,'Design Component Spatial Info'!I$2:I$230)</f>
        <v>1506375.6498100001</v>
      </c>
      <c r="AJ77" s="136">
        <f>LOOKUP($D77,'Design Component Spatial Info'!$C$2:$C$230,'Design Component Spatial Info'!J$2:J$230)</f>
        <v>468274.67203999998</v>
      </c>
      <c r="AK77">
        <v>1506426</v>
      </c>
      <c r="AL77">
        <v>468353</v>
      </c>
    </row>
    <row r="78" spans="1:38" x14ac:dyDescent="0.2">
      <c r="A78" s="60" t="s">
        <v>764</v>
      </c>
      <c r="B78" s="60" t="s">
        <v>371</v>
      </c>
      <c r="C78" s="60" t="s">
        <v>31</v>
      </c>
      <c r="D78" s="97" t="s">
        <v>340</v>
      </c>
      <c r="E78" s="58" t="s">
        <v>1148</v>
      </c>
      <c r="F78" s="65">
        <v>41730</v>
      </c>
      <c r="G78" s="60" t="s">
        <v>382</v>
      </c>
      <c r="H78" s="58" t="s">
        <v>385</v>
      </c>
      <c r="I78" s="66">
        <v>0.54236111111111118</v>
      </c>
      <c r="J78" s="58">
        <v>2</v>
      </c>
      <c r="K78" s="56" t="s">
        <v>95</v>
      </c>
      <c r="L78" s="67">
        <v>13</v>
      </c>
      <c r="M78" s="67">
        <v>2</v>
      </c>
      <c r="N78" s="67">
        <v>2</v>
      </c>
      <c r="O78" s="58" t="s">
        <v>63</v>
      </c>
      <c r="P78" s="56" t="s">
        <v>383</v>
      </c>
      <c r="Q78" s="62">
        <v>60</v>
      </c>
      <c r="R78" s="62">
        <v>1</v>
      </c>
      <c r="S78" s="56" t="s">
        <v>135</v>
      </c>
      <c r="T78" s="56" t="s">
        <v>144</v>
      </c>
      <c r="U78" s="56" t="s">
        <v>87</v>
      </c>
      <c r="V78" s="62">
        <v>135</v>
      </c>
      <c r="W78" s="62">
        <v>75</v>
      </c>
      <c r="X78" s="56" t="s">
        <v>145</v>
      </c>
      <c r="Y78" s="56" t="s">
        <v>121</v>
      </c>
      <c r="AA78" s="56" t="s">
        <v>974</v>
      </c>
      <c r="AD78" s="62">
        <f>LOOKUP($D78,'Design Component Spatial Info'!$C$2:$C$230,'Design Component Spatial Info'!E$2:E$230)</f>
        <v>11</v>
      </c>
      <c r="AE78" s="62">
        <f>LOOKUP($D78,'Design Component Spatial Info'!$C$2:$C$230,'Design Component Spatial Info'!F$2:F$230)</f>
        <v>348159.30200000003</v>
      </c>
      <c r="AF78" s="62">
        <f>LOOKUP($D78,'Design Component Spatial Info'!$C$2:$C$230,'Design Component Spatial Info'!G$2:G$230)</f>
        <v>5430392.0499999998</v>
      </c>
      <c r="AG78" s="67">
        <f t="shared" si="3"/>
        <v>348212.33500858903</v>
      </c>
      <c r="AH78" s="67">
        <f t="shared" si="4"/>
        <v>5430339.0169914104</v>
      </c>
      <c r="AI78" s="136">
        <f>LOOKUP($D78,'Design Component Spatial Info'!$C$2:$C$230,'Design Component Spatial Info'!I$2:I$230)</f>
        <v>1506375.6498100001</v>
      </c>
      <c r="AJ78" s="136">
        <f>LOOKUP($D78,'Design Component Spatial Info'!$C$2:$C$230,'Design Component Spatial Info'!J$2:J$230)</f>
        <v>468274.67203999998</v>
      </c>
      <c r="AK78">
        <v>1506435</v>
      </c>
      <c r="AL78">
        <v>468229</v>
      </c>
    </row>
    <row r="79" spans="1:38" x14ac:dyDescent="0.2">
      <c r="A79" s="60" t="s">
        <v>764</v>
      </c>
      <c r="B79" s="60" t="s">
        <v>371</v>
      </c>
      <c r="C79" s="60" t="s">
        <v>31</v>
      </c>
      <c r="D79" s="97" t="s">
        <v>340</v>
      </c>
      <c r="E79" s="58" t="s">
        <v>1148</v>
      </c>
      <c r="F79" s="65">
        <v>41730</v>
      </c>
      <c r="G79" s="60" t="s">
        <v>382</v>
      </c>
      <c r="H79" s="58" t="s">
        <v>385</v>
      </c>
      <c r="I79" s="66">
        <v>0.54236111111111118</v>
      </c>
      <c r="J79" s="58">
        <v>3</v>
      </c>
      <c r="K79" s="56" t="s">
        <v>95</v>
      </c>
      <c r="L79" s="67">
        <v>13</v>
      </c>
      <c r="M79" s="67">
        <v>2</v>
      </c>
      <c r="N79" s="67">
        <v>2</v>
      </c>
      <c r="O79" s="58" t="s">
        <v>63</v>
      </c>
      <c r="P79" s="56" t="s">
        <v>383</v>
      </c>
      <c r="Q79" s="62">
        <v>90</v>
      </c>
      <c r="R79" s="62">
        <v>1</v>
      </c>
      <c r="S79" s="56" t="s">
        <v>135</v>
      </c>
      <c r="T79" s="56" t="s">
        <v>103</v>
      </c>
      <c r="U79" s="56" t="s">
        <v>85</v>
      </c>
      <c r="V79" s="62">
        <v>140</v>
      </c>
      <c r="W79" s="62">
        <v>110</v>
      </c>
      <c r="X79" s="56" t="s">
        <v>145</v>
      </c>
      <c r="Y79" s="56" t="s">
        <v>121</v>
      </c>
      <c r="AA79" s="56" t="s">
        <v>975</v>
      </c>
      <c r="AD79" s="62">
        <f>LOOKUP($D79,'Design Component Spatial Info'!$C$2:$C$230,'Design Component Spatial Info'!E$2:E$230)</f>
        <v>11</v>
      </c>
      <c r="AE79" s="62">
        <f>LOOKUP($D79,'Design Component Spatial Info'!$C$2:$C$230,'Design Component Spatial Info'!F$2:F$230)</f>
        <v>348159.30200000003</v>
      </c>
      <c r="AF79" s="62">
        <f>LOOKUP($D79,'Design Component Spatial Info'!$C$2:$C$230,'Design Component Spatial Info'!G$2:G$230)</f>
        <v>5430392.0499999998</v>
      </c>
      <c r="AG79" s="67">
        <f t="shared" si="3"/>
        <v>348230.00863706553</v>
      </c>
      <c r="AH79" s="67">
        <f t="shared" si="4"/>
        <v>5430307.7851112569</v>
      </c>
      <c r="AI79" s="136">
        <f>LOOKUP($D79,'Design Component Spatial Info'!$C$2:$C$230,'Design Component Spatial Info'!I$2:I$230)</f>
        <v>1506375.6498100001</v>
      </c>
      <c r="AJ79" s="136">
        <f>LOOKUP($D79,'Design Component Spatial Info'!$C$2:$C$230,'Design Component Spatial Info'!J$2:J$230)</f>
        <v>468274.67203999998</v>
      </c>
      <c r="AK79">
        <v>1506456</v>
      </c>
      <c r="AL79">
        <v>468200</v>
      </c>
    </row>
    <row r="80" spans="1:38" x14ac:dyDescent="0.2">
      <c r="A80" s="60" t="s">
        <v>764</v>
      </c>
      <c r="B80" s="60" t="s">
        <v>371</v>
      </c>
      <c r="C80" s="60" t="s">
        <v>31</v>
      </c>
      <c r="D80" s="97" t="s">
        <v>341</v>
      </c>
      <c r="E80" s="58" t="s">
        <v>1149</v>
      </c>
      <c r="F80" s="65">
        <v>41730</v>
      </c>
      <c r="G80" s="60" t="s">
        <v>382</v>
      </c>
      <c r="H80" s="58" t="s">
        <v>385</v>
      </c>
      <c r="I80" s="66">
        <v>0.54791666666666672</v>
      </c>
      <c r="J80" s="58">
        <v>1</v>
      </c>
      <c r="K80" s="56" t="s">
        <v>95</v>
      </c>
      <c r="L80" s="67">
        <v>12</v>
      </c>
      <c r="M80" s="67">
        <v>1</v>
      </c>
      <c r="N80" s="67">
        <v>2</v>
      </c>
      <c r="O80" s="58" t="s">
        <v>63</v>
      </c>
      <c r="P80" s="56" t="s">
        <v>141</v>
      </c>
      <c r="Q80" s="62"/>
      <c r="R80" s="62">
        <v>0</v>
      </c>
      <c r="S80" s="56"/>
      <c r="T80" s="56"/>
      <c r="V80" s="62"/>
      <c r="W80" s="62"/>
      <c r="X80" s="56"/>
      <c r="AD80" s="62">
        <f>LOOKUP($D80,'Design Component Spatial Info'!$C$2:$C$230,'Design Component Spatial Info'!E$2:E$230)</f>
        <v>11</v>
      </c>
      <c r="AE80" s="62">
        <f>LOOKUP($D80,'Design Component Spatial Info'!$C$2:$C$230,'Design Component Spatial Info'!F$2:F$230)</f>
        <v>346642.64</v>
      </c>
      <c r="AF80" s="62">
        <f>LOOKUP($D80,'Design Component Spatial Info'!$C$2:$C$230,'Design Component Spatial Info'!G$2:G$230)</f>
        <v>5430382.0319999997</v>
      </c>
      <c r="AG80" s="67">
        <f t="shared" si="3"/>
        <v>0</v>
      </c>
      <c r="AH80" s="67">
        <f t="shared" si="4"/>
        <v>0</v>
      </c>
      <c r="AI80" s="136">
        <f>LOOKUP($D80,'Design Component Spatial Info'!$C$2:$C$230,'Design Component Spatial Info'!I$2:I$230)</f>
        <v>1504869.9993799999</v>
      </c>
      <c r="AJ80" s="136">
        <f>LOOKUP($D80,'Design Component Spatial Info'!$C$2:$C$230,'Design Component Spatial Info'!J$2:J$230)</f>
        <v>468075.26919000002</v>
      </c>
    </row>
    <row r="81" spans="1:38" x14ac:dyDescent="0.2">
      <c r="A81" s="60" t="s">
        <v>764</v>
      </c>
      <c r="B81" s="60" t="s">
        <v>371</v>
      </c>
      <c r="C81" s="60" t="s">
        <v>31</v>
      </c>
      <c r="D81" s="97" t="s">
        <v>342</v>
      </c>
      <c r="E81" s="58" t="s">
        <v>1150</v>
      </c>
      <c r="F81" s="65">
        <v>41730</v>
      </c>
      <c r="G81" s="60" t="s">
        <v>382</v>
      </c>
      <c r="H81" s="58" t="s">
        <v>385</v>
      </c>
      <c r="I81" s="66">
        <v>0.55208333333333337</v>
      </c>
      <c r="J81" s="58">
        <v>1</v>
      </c>
      <c r="K81" s="56" t="s">
        <v>95</v>
      </c>
      <c r="L81" s="67">
        <v>12</v>
      </c>
      <c r="M81" s="67">
        <v>0</v>
      </c>
      <c r="N81" s="67">
        <v>2</v>
      </c>
      <c r="O81" s="58" t="s">
        <v>63</v>
      </c>
      <c r="P81" s="56" t="s">
        <v>141</v>
      </c>
      <c r="Q81" s="62"/>
      <c r="R81" s="62">
        <v>0</v>
      </c>
      <c r="S81" s="56"/>
      <c r="T81" s="56"/>
      <c r="V81" s="62"/>
      <c r="W81" s="62"/>
      <c r="X81" s="56"/>
      <c r="AD81" s="62">
        <f>LOOKUP($D81,'Design Component Spatial Info'!$C$2:$C$230,'Design Component Spatial Info'!E$2:E$230)</f>
        <v>11</v>
      </c>
      <c r="AE81" s="62">
        <f>LOOKUP($D81,'Design Component Spatial Info'!$C$2:$C$230,'Design Component Spatial Info'!F$2:F$230)</f>
        <v>345987.84399999998</v>
      </c>
      <c r="AF81" s="62">
        <f>LOOKUP($D81,'Design Component Spatial Info'!$C$2:$C$230,'Design Component Spatial Info'!G$2:G$230)</f>
        <v>5430285.3839999996</v>
      </c>
      <c r="AG81" s="67">
        <f t="shared" si="3"/>
        <v>0</v>
      </c>
      <c r="AH81" s="67">
        <f t="shared" si="4"/>
        <v>0</v>
      </c>
      <c r="AI81" s="136">
        <f>LOOKUP($D81,'Design Component Spatial Info'!$C$2:$C$230,'Design Component Spatial Info'!I$2:I$230)</f>
        <v>1504231.47407</v>
      </c>
      <c r="AJ81" s="136">
        <f>LOOKUP($D81,'Design Component Spatial Info'!$C$2:$C$230,'Design Component Spatial Info'!J$2:J$230)</f>
        <v>467897.69663999998</v>
      </c>
    </row>
    <row r="82" spans="1:38" x14ac:dyDescent="0.2">
      <c r="A82" s="60" t="s">
        <v>764</v>
      </c>
      <c r="B82" s="60" t="s">
        <v>371</v>
      </c>
      <c r="C82" s="60" t="s">
        <v>31</v>
      </c>
      <c r="D82" s="97" t="s">
        <v>365</v>
      </c>
      <c r="E82" s="58" t="s">
        <v>1150</v>
      </c>
      <c r="F82" s="65">
        <v>41730</v>
      </c>
      <c r="G82" s="60" t="s">
        <v>382</v>
      </c>
      <c r="H82" s="58" t="s">
        <v>385</v>
      </c>
      <c r="I82" s="66">
        <v>0.55694444444444446</v>
      </c>
      <c r="J82" s="58">
        <v>1</v>
      </c>
      <c r="K82" s="56" t="s">
        <v>95</v>
      </c>
      <c r="L82" s="67">
        <v>12</v>
      </c>
      <c r="M82" s="67">
        <v>1</v>
      </c>
      <c r="N82" s="67">
        <v>2</v>
      </c>
      <c r="O82" s="58" t="s">
        <v>63</v>
      </c>
      <c r="P82" s="56" t="s">
        <v>383</v>
      </c>
      <c r="Q82" s="62">
        <v>0</v>
      </c>
      <c r="R82" s="62">
        <v>1</v>
      </c>
      <c r="S82" s="56" t="s">
        <v>75</v>
      </c>
      <c r="T82" s="56" t="s">
        <v>42</v>
      </c>
      <c r="U82" s="56" t="s">
        <v>83</v>
      </c>
      <c r="V82" s="62">
        <v>260</v>
      </c>
      <c r="W82" s="62">
        <v>60</v>
      </c>
      <c r="X82" s="56" t="s">
        <v>145</v>
      </c>
      <c r="Y82" s="56" t="s">
        <v>121</v>
      </c>
      <c r="AA82" s="56" t="s">
        <v>976</v>
      </c>
      <c r="AD82" s="62">
        <f>LOOKUP($D82,'Design Component Spatial Info'!$C$2:$C$230,'Design Component Spatial Info'!E$2:E$230)</f>
        <v>11</v>
      </c>
      <c r="AE82" s="62">
        <f>LOOKUP($D82,'Design Component Spatial Info'!$C$2:$C$230,'Design Component Spatial Info'!F$2:F$230)</f>
        <v>345358.04599999997</v>
      </c>
      <c r="AF82" s="62">
        <f>LOOKUP($D82,'Design Component Spatial Info'!$C$2:$C$230,'Design Component Spatial Info'!G$2:G$230)</f>
        <v>5430419.642</v>
      </c>
      <c r="AG82" s="67">
        <f t="shared" si="3"/>
        <v>345298.95753481926</v>
      </c>
      <c r="AH82" s="67">
        <f t="shared" si="4"/>
        <v>5430409.2231093403</v>
      </c>
      <c r="AI82" s="136">
        <f>LOOKUP($D82,'Design Component Spatial Info'!$C$2:$C$230,'Design Component Spatial Info'!I$2:I$230)</f>
        <v>1503588.9848</v>
      </c>
      <c r="AJ82" s="136">
        <f>LOOKUP($D82,'Design Component Spatial Info'!$C$2:$C$230,'Design Component Spatial Info'!J$2:J$230)</f>
        <v>467952.08389000001</v>
      </c>
      <c r="AK82">
        <v>1503532</v>
      </c>
      <c r="AL82">
        <v>467934</v>
      </c>
    </row>
    <row r="83" spans="1:38" x14ac:dyDescent="0.2">
      <c r="A83" s="60" t="s">
        <v>764</v>
      </c>
      <c r="B83" s="60" t="s">
        <v>371</v>
      </c>
      <c r="C83" s="60" t="s">
        <v>31</v>
      </c>
      <c r="D83" s="97" t="s">
        <v>343</v>
      </c>
      <c r="E83" s="58" t="s">
        <v>1150</v>
      </c>
      <c r="F83" s="65">
        <v>41730</v>
      </c>
      <c r="G83" s="60" t="s">
        <v>382</v>
      </c>
      <c r="H83" s="58" t="s">
        <v>385</v>
      </c>
      <c r="I83" s="66">
        <v>0.56597222222222221</v>
      </c>
      <c r="J83" s="58">
        <v>1</v>
      </c>
      <c r="K83" s="56" t="s">
        <v>95</v>
      </c>
      <c r="L83" s="67">
        <v>12</v>
      </c>
      <c r="M83" s="67">
        <v>1</v>
      </c>
      <c r="N83" s="67">
        <v>2</v>
      </c>
      <c r="O83" s="58" t="s">
        <v>63</v>
      </c>
      <c r="P83" s="56" t="s">
        <v>141</v>
      </c>
      <c r="Q83" s="62"/>
      <c r="R83" s="62">
        <v>0</v>
      </c>
      <c r="S83" s="56"/>
      <c r="T83" s="56"/>
      <c r="V83" s="62"/>
      <c r="W83" s="62"/>
      <c r="X83" s="56"/>
      <c r="AD83" s="62">
        <f>LOOKUP($D83,'Design Component Spatial Info'!$C$2:$C$230,'Design Component Spatial Info'!E$2:E$230)</f>
        <v>11</v>
      </c>
      <c r="AE83" s="62">
        <f>LOOKUP($D83,'Design Component Spatial Info'!$C$2:$C$230,'Design Component Spatial Info'!F$2:F$230)</f>
        <v>344709.01199999999</v>
      </c>
      <c r="AF83" s="62">
        <f>LOOKUP($D83,'Design Component Spatial Info'!$C$2:$C$230,'Design Component Spatial Info'!G$2:G$230)</f>
        <v>5430852.2539999997</v>
      </c>
      <c r="AG83" s="67">
        <f t="shared" si="3"/>
        <v>0</v>
      </c>
      <c r="AH83" s="67">
        <f t="shared" si="4"/>
        <v>0</v>
      </c>
      <c r="AI83" s="136">
        <f>LOOKUP($D83,'Design Component Spatial Info'!$C$2:$C$230,'Design Component Spatial Info'!I$2:I$230)</f>
        <v>1502890.1780099999</v>
      </c>
      <c r="AJ83" s="136">
        <f>LOOKUP($D83,'Design Component Spatial Info'!$C$2:$C$230,'Design Component Spatial Info'!J$2:J$230)</f>
        <v>468299.74754000001</v>
      </c>
    </row>
    <row r="84" spans="1:38" x14ac:dyDescent="0.2">
      <c r="A84" s="60" t="s">
        <v>764</v>
      </c>
      <c r="B84" s="60" t="s">
        <v>371</v>
      </c>
      <c r="C84" s="60" t="s">
        <v>31</v>
      </c>
      <c r="D84" s="97" t="s">
        <v>344</v>
      </c>
      <c r="E84" s="58" t="s">
        <v>885</v>
      </c>
      <c r="F84" s="65">
        <v>41730</v>
      </c>
      <c r="G84" s="60" t="s">
        <v>382</v>
      </c>
      <c r="H84" s="58" t="s">
        <v>385</v>
      </c>
      <c r="I84" s="66">
        <v>0.57152777777777775</v>
      </c>
      <c r="J84" s="58">
        <v>1</v>
      </c>
      <c r="K84" s="56" t="s">
        <v>95</v>
      </c>
      <c r="L84" s="67">
        <v>13</v>
      </c>
      <c r="M84" s="67">
        <v>1</v>
      </c>
      <c r="N84" s="67">
        <v>2</v>
      </c>
      <c r="O84" s="58" t="s">
        <v>63</v>
      </c>
      <c r="P84" s="56" t="s">
        <v>383</v>
      </c>
      <c r="Q84" s="62">
        <v>650</v>
      </c>
      <c r="R84" s="62">
        <v>1</v>
      </c>
      <c r="S84" s="56" t="s">
        <v>135</v>
      </c>
      <c r="T84" s="56" t="s">
        <v>39</v>
      </c>
      <c r="U84" s="56" t="s">
        <v>87</v>
      </c>
      <c r="V84" s="62">
        <v>35</v>
      </c>
      <c r="W84" s="62">
        <v>130</v>
      </c>
      <c r="X84" s="56" t="s">
        <v>145</v>
      </c>
      <c r="Y84" s="56" t="s">
        <v>121</v>
      </c>
      <c r="AA84" s="56" t="s">
        <v>977</v>
      </c>
      <c r="AD84" s="62">
        <f>LOOKUP($D84,'Design Component Spatial Info'!$C$2:$C$230,'Design Component Spatial Info'!E$2:E$230)</f>
        <v>11</v>
      </c>
      <c r="AE84" s="62">
        <f>LOOKUP($D84,'Design Component Spatial Info'!$C$2:$C$230,'Design Component Spatial Info'!F$2:F$230)</f>
        <v>344012.72700000001</v>
      </c>
      <c r="AF84" s="62">
        <f>LOOKUP($D84,'Design Component Spatial Info'!$C$2:$C$230,'Design Component Spatial Info'!G$2:G$230)</f>
        <v>5430811.2240000004</v>
      </c>
      <c r="AG84" s="67">
        <f t="shared" si="3"/>
        <v>344087.29193672567</v>
      </c>
      <c r="AH84" s="67">
        <f t="shared" si="4"/>
        <v>5430917.7137657581</v>
      </c>
      <c r="AI84" s="136">
        <f>LOOKUP($D84,'Design Component Spatial Info'!$C$2:$C$230,'Design Component Spatial Info'!I$2:I$230)</f>
        <v>1502203.4990699999</v>
      </c>
      <c r="AJ84" s="136">
        <f>LOOKUP($D84,'Design Component Spatial Info'!$C$2:$C$230,'Design Component Spatial Info'!J$2:J$230)</f>
        <v>468172.12874999997</v>
      </c>
      <c r="AK84">
        <v>1502264</v>
      </c>
      <c r="AL84">
        <v>468287</v>
      </c>
    </row>
    <row r="85" spans="1:38" x14ac:dyDescent="0.2">
      <c r="A85" s="60" t="s">
        <v>764</v>
      </c>
      <c r="B85" s="60" t="s">
        <v>371</v>
      </c>
      <c r="C85" s="60" t="s">
        <v>31</v>
      </c>
      <c r="D85" s="97" t="s">
        <v>345</v>
      </c>
      <c r="E85" s="58" t="s">
        <v>885</v>
      </c>
      <c r="F85" s="65">
        <v>41730</v>
      </c>
      <c r="G85" s="60" t="s">
        <v>382</v>
      </c>
      <c r="H85" s="58" t="s">
        <v>385</v>
      </c>
      <c r="I85" s="66">
        <v>0.5756944444444444</v>
      </c>
      <c r="J85" s="58">
        <v>1</v>
      </c>
      <c r="K85" s="56" t="s">
        <v>95</v>
      </c>
      <c r="L85" s="67">
        <v>13</v>
      </c>
      <c r="M85" s="67">
        <v>2</v>
      </c>
      <c r="N85" s="67">
        <v>2</v>
      </c>
      <c r="O85" s="58" t="s">
        <v>63</v>
      </c>
      <c r="P85" s="56" t="s">
        <v>383</v>
      </c>
      <c r="Q85" s="62">
        <v>20</v>
      </c>
      <c r="R85" s="62">
        <v>1</v>
      </c>
      <c r="S85" s="56" t="s">
        <v>135</v>
      </c>
      <c r="T85" s="56" t="s">
        <v>144</v>
      </c>
      <c r="U85" s="56" t="s">
        <v>87</v>
      </c>
      <c r="V85" s="62">
        <v>130</v>
      </c>
      <c r="W85" s="62">
        <v>195</v>
      </c>
      <c r="X85" s="56" t="s">
        <v>145</v>
      </c>
      <c r="Y85" s="56" t="s">
        <v>121</v>
      </c>
      <c r="AA85" s="56" t="s">
        <v>978</v>
      </c>
      <c r="AD85" s="62">
        <f>LOOKUP($D85,'Design Component Spatial Info'!$C$2:$C$230,'Design Component Spatial Info'!E$2:E$230)</f>
        <v>11</v>
      </c>
      <c r="AE85" s="62">
        <f>LOOKUP($D85,'Design Component Spatial Info'!$C$2:$C$230,'Design Component Spatial Info'!F$2:F$230)</f>
        <v>343643.29100000003</v>
      </c>
      <c r="AF85" s="62">
        <f>LOOKUP($D85,'Design Component Spatial Info'!$C$2:$C$230,'Design Component Spatial Info'!G$2:G$230)</f>
        <v>5431300.3880000003</v>
      </c>
      <c r="AG85" s="67">
        <f t="shared" si="3"/>
        <v>343792.66966640821</v>
      </c>
      <c r="AH85" s="67">
        <f t="shared" si="4"/>
        <v>5431175.044416111</v>
      </c>
      <c r="AI85" s="136">
        <f>LOOKUP($D85,'Design Component Spatial Info'!$C$2:$C$230,'Design Component Spatial Info'!I$2:I$230)</f>
        <v>1501775.4441</v>
      </c>
      <c r="AJ85" s="136">
        <f>LOOKUP($D85,'Design Component Spatial Info'!$C$2:$C$230,'Design Component Spatial Info'!J$2:J$230)</f>
        <v>468610.76483</v>
      </c>
      <c r="AK85">
        <v>1501939</v>
      </c>
      <c r="AL85">
        <v>468505</v>
      </c>
    </row>
    <row r="86" spans="1:38" x14ac:dyDescent="0.2">
      <c r="A86" s="60" t="s">
        <v>764</v>
      </c>
      <c r="B86" s="60" t="s">
        <v>371</v>
      </c>
      <c r="C86" s="60" t="s">
        <v>31</v>
      </c>
      <c r="D86" s="97" t="s">
        <v>366</v>
      </c>
      <c r="E86" s="58" t="s">
        <v>885</v>
      </c>
      <c r="F86" s="65">
        <v>41730</v>
      </c>
      <c r="G86" s="60" t="s">
        <v>382</v>
      </c>
      <c r="H86" s="58" t="s">
        <v>385</v>
      </c>
      <c r="I86" s="66">
        <v>0.57986111111111105</v>
      </c>
      <c r="J86" s="58">
        <v>1</v>
      </c>
      <c r="K86" s="56" t="s">
        <v>95</v>
      </c>
      <c r="L86" s="67">
        <v>12</v>
      </c>
      <c r="M86" s="67">
        <v>2</v>
      </c>
      <c r="N86" s="67">
        <v>3</v>
      </c>
      <c r="O86" s="58" t="s">
        <v>63</v>
      </c>
      <c r="P86" s="56" t="s">
        <v>141</v>
      </c>
      <c r="Q86" s="62"/>
      <c r="R86" s="62">
        <v>0</v>
      </c>
      <c r="S86" s="56"/>
      <c r="T86" s="56"/>
      <c r="V86" s="62"/>
      <c r="W86" s="62"/>
      <c r="X86" s="56"/>
      <c r="AD86" s="62">
        <f>LOOKUP($D86,'Design Component Spatial Info'!$C$2:$C$230,'Design Component Spatial Info'!E$2:E$230)</f>
        <v>11</v>
      </c>
      <c r="AE86" s="62">
        <f>LOOKUP($D86,'Design Component Spatial Info'!$C$2:$C$230,'Design Component Spatial Info'!F$2:F$230)</f>
        <v>343278.42700000003</v>
      </c>
      <c r="AF86" s="62">
        <f>LOOKUP($D86,'Design Component Spatial Info'!$C$2:$C$230,'Design Component Spatial Info'!G$2:G$230)</f>
        <v>5431956.6239999998</v>
      </c>
      <c r="AG86" s="67">
        <f t="shared" si="3"/>
        <v>0</v>
      </c>
      <c r="AH86" s="67">
        <f t="shared" si="4"/>
        <v>0</v>
      </c>
      <c r="AI86" s="136">
        <f>LOOKUP($D86,'Design Component Spatial Info'!$C$2:$C$230,'Design Component Spatial Info'!I$2:I$230)</f>
        <v>1501331.10051</v>
      </c>
      <c r="AJ86" s="136">
        <f>LOOKUP($D86,'Design Component Spatial Info'!$C$2:$C$230,'Design Component Spatial Info'!J$2:J$230)</f>
        <v>469215.54855000001</v>
      </c>
    </row>
    <row r="87" spans="1:38" x14ac:dyDescent="0.2">
      <c r="A87" s="60" t="s">
        <v>764</v>
      </c>
      <c r="B87" s="60" t="s">
        <v>371</v>
      </c>
      <c r="C87" s="60" t="s">
        <v>31</v>
      </c>
      <c r="D87" s="97" t="s">
        <v>367</v>
      </c>
      <c r="E87" s="58" t="s">
        <v>1151</v>
      </c>
      <c r="F87" s="65">
        <v>41730</v>
      </c>
      <c r="G87" s="60" t="s">
        <v>382</v>
      </c>
      <c r="H87" s="58" t="s">
        <v>385</v>
      </c>
      <c r="I87" s="68" t="s">
        <v>414</v>
      </c>
      <c r="J87" s="58">
        <v>1</v>
      </c>
      <c r="K87" s="56" t="s">
        <v>95</v>
      </c>
      <c r="L87" s="67">
        <v>11</v>
      </c>
      <c r="M87" s="67">
        <v>1</v>
      </c>
      <c r="N87" s="67">
        <v>3</v>
      </c>
      <c r="O87" s="58" t="s">
        <v>63</v>
      </c>
      <c r="P87" s="56" t="s">
        <v>383</v>
      </c>
      <c r="Q87" s="62">
        <v>155</v>
      </c>
      <c r="R87" s="62">
        <v>1</v>
      </c>
      <c r="S87" s="56" t="s">
        <v>135</v>
      </c>
      <c r="T87" s="56" t="s">
        <v>103</v>
      </c>
      <c r="U87" s="56" t="s">
        <v>85</v>
      </c>
      <c r="V87" s="62">
        <v>260</v>
      </c>
      <c r="W87" s="62">
        <v>300</v>
      </c>
      <c r="X87" s="56" t="s">
        <v>145</v>
      </c>
      <c r="Y87" s="56" t="s">
        <v>121</v>
      </c>
      <c r="AA87" s="56" t="s">
        <v>979</v>
      </c>
      <c r="AD87" s="62">
        <f>LOOKUP($D87,'Design Component Spatial Info'!$C$2:$C$230,'Design Component Spatial Info'!E$2:E$230)</f>
        <v>11</v>
      </c>
      <c r="AE87" s="62">
        <f>LOOKUP($D87,'Design Component Spatial Info'!$C$2:$C$230,'Design Component Spatial Info'!F$2:F$230)</f>
        <v>343472.84299999999</v>
      </c>
      <c r="AF87" s="62">
        <f>LOOKUP($D87,'Design Component Spatial Info'!$C$2:$C$230,'Design Component Spatial Info'!G$2:G$230)</f>
        <v>5432695.7989999996</v>
      </c>
      <c r="AG87" s="67">
        <f t="shared" si="3"/>
        <v>343177.40067409631</v>
      </c>
      <c r="AH87" s="67">
        <f t="shared" si="4"/>
        <v>5432643.7045466993</v>
      </c>
      <c r="AI87" s="136">
        <f>LOOKUP($D87,'Design Component Spatial Info'!$C$2:$C$230,'Design Component Spatial Info'!I$2:I$230)</f>
        <v>1501432.0802199999</v>
      </c>
      <c r="AJ87" s="136">
        <f>LOOKUP($D87,'Design Component Spatial Info'!$C$2:$C$230,'Design Component Spatial Info'!J$2:J$230)</f>
        <v>469972.37491000001</v>
      </c>
      <c r="AK87">
        <v>1501145</v>
      </c>
      <c r="AL87">
        <v>469884</v>
      </c>
    </row>
    <row r="88" spans="1:38" x14ac:dyDescent="0.2">
      <c r="A88" s="60" t="s">
        <v>764</v>
      </c>
      <c r="B88" s="60" t="s">
        <v>371</v>
      </c>
      <c r="C88" s="60" t="s">
        <v>31</v>
      </c>
      <c r="D88" s="97" t="s">
        <v>346</v>
      </c>
      <c r="E88" s="58" t="s">
        <v>1152</v>
      </c>
      <c r="F88" s="65">
        <v>41730</v>
      </c>
      <c r="G88" s="60" t="s">
        <v>382</v>
      </c>
      <c r="H88" s="58" t="s">
        <v>385</v>
      </c>
      <c r="I88" s="66">
        <v>0.58888888888888891</v>
      </c>
      <c r="J88" s="58">
        <v>1</v>
      </c>
      <c r="K88" s="56" t="s">
        <v>95</v>
      </c>
      <c r="L88" s="67">
        <v>11</v>
      </c>
      <c r="M88" s="67">
        <v>1</v>
      </c>
      <c r="N88" s="67">
        <v>3</v>
      </c>
      <c r="O88" s="58" t="s">
        <v>63</v>
      </c>
      <c r="P88" s="56" t="s">
        <v>141</v>
      </c>
      <c r="Q88" s="62"/>
      <c r="R88" s="62">
        <v>0</v>
      </c>
      <c r="S88" s="56"/>
      <c r="T88" s="56"/>
      <c r="V88" s="62"/>
      <c r="W88" s="62"/>
      <c r="X88" s="56"/>
      <c r="AD88" s="62">
        <f>LOOKUP($D88,'Design Component Spatial Info'!$C$2:$C$230,'Design Component Spatial Info'!E$2:E$230)</f>
        <v>11</v>
      </c>
      <c r="AE88" s="62">
        <f>LOOKUP($D88,'Design Component Spatial Info'!$C$2:$C$230,'Design Component Spatial Info'!F$2:F$230)</f>
        <v>342918.43800000002</v>
      </c>
      <c r="AF88" s="62">
        <f>LOOKUP($D88,'Design Component Spatial Info'!$C$2:$C$230,'Design Component Spatial Info'!G$2:G$230)</f>
        <v>5433196.3449999997</v>
      </c>
      <c r="AG88" s="67">
        <f t="shared" si="3"/>
        <v>0</v>
      </c>
      <c r="AH88" s="67">
        <f t="shared" si="4"/>
        <v>0</v>
      </c>
      <c r="AI88" s="136">
        <f>LOOKUP($D88,'Design Component Spatial Info'!$C$2:$C$230,'Design Component Spatial Info'!I$2:I$230)</f>
        <v>1500818.84372</v>
      </c>
      <c r="AJ88" s="136">
        <f>LOOKUP($D88,'Design Component Spatial Info'!$C$2:$C$230,'Design Component Spatial Info'!J$2:J$230)</f>
        <v>470399.20444</v>
      </c>
    </row>
    <row r="89" spans="1:38" x14ac:dyDescent="0.2">
      <c r="A89" s="60" t="s">
        <v>764</v>
      </c>
      <c r="B89" s="60" t="s">
        <v>371</v>
      </c>
      <c r="C89" s="60" t="s">
        <v>31</v>
      </c>
      <c r="D89" s="97" t="s">
        <v>347</v>
      </c>
      <c r="E89" s="58"/>
      <c r="F89" s="65">
        <v>41730</v>
      </c>
      <c r="G89" s="60" t="s">
        <v>382</v>
      </c>
      <c r="H89" s="58" t="s">
        <v>385</v>
      </c>
      <c r="I89" s="66">
        <v>0.59305555555555556</v>
      </c>
      <c r="J89" s="58">
        <v>1</v>
      </c>
      <c r="K89" s="56" t="s">
        <v>95</v>
      </c>
      <c r="L89" s="67">
        <v>11</v>
      </c>
      <c r="M89" s="67">
        <v>2</v>
      </c>
      <c r="N89" s="67">
        <v>2</v>
      </c>
      <c r="O89" s="58" t="s">
        <v>63</v>
      </c>
      <c r="P89" s="56" t="s">
        <v>141</v>
      </c>
      <c r="Q89" s="62"/>
      <c r="R89" s="62">
        <v>0</v>
      </c>
      <c r="S89" s="56"/>
      <c r="T89" s="56"/>
      <c r="V89" s="62"/>
      <c r="W89" s="62"/>
      <c r="X89" s="56"/>
      <c r="AD89" s="62">
        <f>LOOKUP($D89,'Design Component Spatial Info'!$C$2:$C$230,'Design Component Spatial Info'!E$2:E$230)</f>
        <v>11</v>
      </c>
      <c r="AE89" s="62">
        <f>LOOKUP($D89,'Design Component Spatial Info'!$C$2:$C$230,'Design Component Spatial Info'!F$2:F$230)</f>
        <v>342290</v>
      </c>
      <c r="AF89" s="62">
        <f>LOOKUP($D89,'Design Component Spatial Info'!$C$2:$C$230,'Design Component Spatial Info'!G$2:G$230)</f>
        <v>5433133</v>
      </c>
      <c r="AG89" s="67">
        <f t="shared" si="3"/>
        <v>0</v>
      </c>
      <c r="AH89" s="67">
        <f t="shared" si="4"/>
        <v>0</v>
      </c>
      <c r="AI89" s="136">
        <f>LOOKUP($D89,'Design Component Spatial Info'!$C$2:$C$230,'Design Component Spatial Info'!I$2:I$230)</f>
        <v>1500202.6189999999</v>
      </c>
      <c r="AJ89" s="136">
        <f>LOOKUP($D89,'Design Component Spatial Info'!$C$2:$C$230,'Design Component Spatial Info'!J$2:J$230)</f>
        <v>470257.4558</v>
      </c>
    </row>
    <row r="90" spans="1:38" x14ac:dyDescent="0.2">
      <c r="A90" s="60" t="s">
        <v>764</v>
      </c>
      <c r="B90" s="60" t="s">
        <v>371</v>
      </c>
      <c r="C90" s="60" t="s">
        <v>31</v>
      </c>
      <c r="D90" s="97" t="s">
        <v>368</v>
      </c>
      <c r="E90" s="58" t="s">
        <v>1153</v>
      </c>
      <c r="F90" s="65">
        <v>41730</v>
      </c>
      <c r="G90" s="60" t="s">
        <v>382</v>
      </c>
      <c r="H90" s="58" t="s">
        <v>385</v>
      </c>
      <c r="I90" s="66">
        <v>0.60277777777777775</v>
      </c>
      <c r="J90" s="58">
        <v>1</v>
      </c>
      <c r="K90" s="56" t="s">
        <v>95</v>
      </c>
      <c r="L90" s="67">
        <v>12</v>
      </c>
      <c r="M90" s="67">
        <v>1</v>
      </c>
      <c r="N90" s="67">
        <v>2</v>
      </c>
      <c r="O90" s="58" t="s">
        <v>63</v>
      </c>
      <c r="P90" s="56" t="s">
        <v>383</v>
      </c>
      <c r="Q90" s="62">
        <v>10</v>
      </c>
      <c r="R90" s="62">
        <v>1</v>
      </c>
      <c r="S90" s="56" t="s">
        <v>75</v>
      </c>
      <c r="T90" s="56" t="s">
        <v>42</v>
      </c>
      <c r="U90" s="56" t="s">
        <v>83</v>
      </c>
      <c r="V90" s="62">
        <v>190</v>
      </c>
      <c r="W90" s="62">
        <v>133</v>
      </c>
      <c r="X90" s="56" t="s">
        <v>145</v>
      </c>
      <c r="Y90" s="56" t="s">
        <v>121</v>
      </c>
      <c r="AA90" s="56" t="s">
        <v>980</v>
      </c>
      <c r="AD90" s="62">
        <f>LOOKUP($D90,'Design Component Spatial Info'!$C$2:$C$230,'Design Component Spatial Info'!E$2:E$230)</f>
        <v>11</v>
      </c>
      <c r="AE90" s="62">
        <f>LOOKUP($D90,'Design Component Spatial Info'!$C$2:$C$230,'Design Component Spatial Info'!F$2:F$230)</f>
        <v>337246.45</v>
      </c>
      <c r="AF90" s="62">
        <f>LOOKUP($D90,'Design Component Spatial Info'!$C$2:$C$230,'Design Component Spatial Info'!G$2:G$230)</f>
        <v>5433633.8729999997</v>
      </c>
      <c r="AG90" s="67">
        <f t="shared" si="3"/>
        <v>337223.35479237029</v>
      </c>
      <c r="AH90" s="67">
        <f t="shared" si="4"/>
        <v>5433502.8935688492</v>
      </c>
      <c r="AI90" s="136">
        <f>LOOKUP($D90,'Design Component Spatial Info'!$C$2:$C$230,'Design Component Spatial Info'!I$2:I$230)</f>
        <v>1495129.1125700001</v>
      </c>
      <c r="AJ90" s="136">
        <f>LOOKUP($D90,'Design Component Spatial Info'!$C$2:$C$230,'Design Component Spatial Info'!J$2:J$230)</f>
        <v>470124.74608000001</v>
      </c>
      <c r="AK90">
        <v>1495122</v>
      </c>
      <c r="AL90">
        <v>469992</v>
      </c>
    </row>
    <row r="91" spans="1:38" x14ac:dyDescent="0.2">
      <c r="A91" s="60" t="s">
        <v>764</v>
      </c>
      <c r="B91" s="60" t="s">
        <v>371</v>
      </c>
      <c r="C91" s="60" t="s">
        <v>31</v>
      </c>
      <c r="D91" s="97" t="s">
        <v>368</v>
      </c>
      <c r="E91" s="58" t="s">
        <v>1153</v>
      </c>
      <c r="F91" s="65">
        <v>41730</v>
      </c>
      <c r="G91" s="60" t="s">
        <v>382</v>
      </c>
      <c r="H91" s="58" t="s">
        <v>385</v>
      </c>
      <c r="I91" s="66">
        <v>0.60277777777777775</v>
      </c>
      <c r="J91" s="58">
        <v>2</v>
      </c>
      <c r="K91" s="56" t="s">
        <v>95</v>
      </c>
      <c r="L91" s="67">
        <v>12</v>
      </c>
      <c r="M91" s="67">
        <v>1</v>
      </c>
      <c r="N91" s="67">
        <v>2</v>
      </c>
      <c r="O91" s="58" t="s">
        <v>63</v>
      </c>
      <c r="P91" s="56" t="s">
        <v>383</v>
      </c>
      <c r="Q91" s="62">
        <v>10</v>
      </c>
      <c r="R91" s="62">
        <v>1</v>
      </c>
      <c r="S91" s="56" t="s">
        <v>74</v>
      </c>
      <c r="T91" s="56" t="s">
        <v>42</v>
      </c>
      <c r="U91" s="56" t="s">
        <v>83</v>
      </c>
      <c r="V91" s="62">
        <v>120</v>
      </c>
      <c r="W91" s="62">
        <v>30</v>
      </c>
      <c r="X91" s="56" t="s">
        <v>145</v>
      </c>
      <c r="Y91" s="56" t="s">
        <v>121</v>
      </c>
      <c r="AA91" s="56" t="s">
        <v>981</v>
      </c>
      <c r="AD91" s="62">
        <f>LOOKUP($D91,'Design Component Spatial Info'!$C$2:$C$230,'Design Component Spatial Info'!E$2:E$230)</f>
        <v>11</v>
      </c>
      <c r="AE91" s="62">
        <f>LOOKUP($D91,'Design Component Spatial Info'!$C$2:$C$230,'Design Component Spatial Info'!F$2:F$230)</f>
        <v>337246.45</v>
      </c>
      <c r="AF91" s="62">
        <f>LOOKUP($D91,'Design Component Spatial Info'!$C$2:$C$230,'Design Component Spatial Info'!G$2:G$230)</f>
        <v>5433633.8729999997</v>
      </c>
      <c r="AG91" s="67">
        <f t="shared" si="3"/>
        <v>337272.43076211354</v>
      </c>
      <c r="AH91" s="67">
        <f t="shared" si="4"/>
        <v>5433618.8729999997</v>
      </c>
      <c r="AI91" s="136">
        <f>LOOKUP($D91,'Design Component Spatial Info'!$C$2:$C$230,'Design Component Spatial Info'!I$2:I$230)</f>
        <v>1495129.1125700001</v>
      </c>
      <c r="AJ91" s="136">
        <f>LOOKUP($D91,'Design Component Spatial Info'!$C$2:$C$230,'Design Component Spatial Info'!J$2:J$230)</f>
        <v>470124.74608000001</v>
      </c>
      <c r="AK91">
        <v>1495157</v>
      </c>
      <c r="AL91">
        <v>470113</v>
      </c>
    </row>
    <row r="92" spans="1:38" x14ac:dyDescent="0.2">
      <c r="A92" s="60" t="s">
        <v>764</v>
      </c>
      <c r="B92" s="60" t="s">
        <v>371</v>
      </c>
      <c r="C92" s="60" t="s">
        <v>31</v>
      </c>
      <c r="D92" s="97" t="s">
        <v>348</v>
      </c>
      <c r="E92" s="58" t="s">
        <v>1154</v>
      </c>
      <c r="F92" s="65">
        <v>41730</v>
      </c>
      <c r="G92" s="60" t="s">
        <v>382</v>
      </c>
      <c r="H92" s="58" t="s">
        <v>385</v>
      </c>
      <c r="I92" s="66">
        <v>0.60902777777777783</v>
      </c>
      <c r="J92" s="58">
        <v>1</v>
      </c>
      <c r="K92" s="56" t="s">
        <v>95</v>
      </c>
      <c r="L92" s="67">
        <v>12</v>
      </c>
      <c r="M92" s="67">
        <v>1</v>
      </c>
      <c r="N92" s="67">
        <v>2</v>
      </c>
      <c r="O92" s="58" t="s">
        <v>63</v>
      </c>
      <c r="P92" s="56" t="s">
        <v>383</v>
      </c>
      <c r="Q92" s="62">
        <v>125</v>
      </c>
      <c r="R92" s="62">
        <v>1</v>
      </c>
      <c r="S92" s="56" t="s">
        <v>135</v>
      </c>
      <c r="T92" s="56" t="s">
        <v>39</v>
      </c>
      <c r="U92" s="56" t="s">
        <v>87</v>
      </c>
      <c r="V92" s="62">
        <v>300</v>
      </c>
      <c r="W92" s="62">
        <v>250</v>
      </c>
      <c r="X92" s="56" t="s">
        <v>145</v>
      </c>
      <c r="Y92" s="56" t="s">
        <v>121</v>
      </c>
      <c r="AA92" s="56" t="s">
        <v>982</v>
      </c>
      <c r="AD92" s="62">
        <f>LOOKUP($D92,'Design Component Spatial Info'!$C$2:$C$230,'Design Component Spatial Info'!E$2:E$230)</f>
        <v>11</v>
      </c>
      <c r="AE92" s="62">
        <f>LOOKUP($D92,'Design Component Spatial Info'!$C$2:$C$230,'Design Component Spatial Info'!F$2:F$230)</f>
        <v>336466.68300000002</v>
      </c>
      <c r="AF92" s="62">
        <f>LOOKUP($D92,'Design Component Spatial Info'!$C$2:$C$230,'Design Component Spatial Info'!G$2:G$230)</f>
        <v>5434430.7989999996</v>
      </c>
      <c r="AG92" s="67">
        <f t="shared" si="3"/>
        <v>336250.17664905393</v>
      </c>
      <c r="AH92" s="67">
        <f t="shared" si="4"/>
        <v>5434555.7989999996</v>
      </c>
      <c r="AI92" s="136">
        <f>LOOKUP($D92,'Design Component Spatial Info'!$C$2:$C$230,'Design Component Spatial Info'!I$2:I$230)</f>
        <v>1494255.0957299999</v>
      </c>
      <c r="AJ92" s="136">
        <f>LOOKUP($D92,'Design Component Spatial Info'!$C$2:$C$230,'Design Component Spatial Info'!J$2:J$230)</f>
        <v>470817.22078999999</v>
      </c>
      <c r="AK92">
        <v>1494024</v>
      </c>
      <c r="AL92">
        <v>470914</v>
      </c>
    </row>
    <row r="93" spans="1:38" x14ac:dyDescent="0.2">
      <c r="A93" s="60" t="s">
        <v>764</v>
      </c>
      <c r="B93" s="60" t="s">
        <v>371</v>
      </c>
      <c r="C93" s="60" t="s">
        <v>31</v>
      </c>
      <c r="D93" s="97" t="s">
        <v>369</v>
      </c>
      <c r="E93" s="58" t="s">
        <v>1155</v>
      </c>
      <c r="F93" s="65">
        <v>41730</v>
      </c>
      <c r="G93" s="60" t="s">
        <v>382</v>
      </c>
      <c r="H93" s="58" t="s">
        <v>385</v>
      </c>
      <c r="I93" s="66">
        <v>0.61319444444444449</v>
      </c>
      <c r="J93" s="58">
        <v>1</v>
      </c>
      <c r="K93" s="56" t="s">
        <v>95</v>
      </c>
      <c r="L93" s="67">
        <v>12</v>
      </c>
      <c r="M93" s="67">
        <v>1</v>
      </c>
      <c r="N93" s="67">
        <v>2</v>
      </c>
      <c r="O93" s="58" t="s">
        <v>63</v>
      </c>
      <c r="P93" s="56" t="s">
        <v>141</v>
      </c>
      <c r="Q93" s="62"/>
      <c r="R93" s="62">
        <v>0</v>
      </c>
      <c r="S93" s="56"/>
      <c r="T93" s="56"/>
      <c r="V93" s="62"/>
      <c r="W93" s="62"/>
      <c r="X93" s="56"/>
      <c r="AD93" s="62">
        <f>LOOKUP($D93,'Design Component Spatial Info'!$C$2:$C$230,'Design Component Spatial Info'!E$2:E$230)</f>
        <v>11</v>
      </c>
      <c r="AE93" s="62">
        <f>LOOKUP($D93,'Design Component Spatial Info'!$C$2:$C$230,'Design Component Spatial Info'!F$2:F$230)</f>
        <v>336387.179</v>
      </c>
      <c r="AF93" s="62">
        <f>LOOKUP($D93,'Design Component Spatial Info'!$C$2:$C$230,'Design Component Spatial Info'!G$2:G$230)</f>
        <v>5435188.3509999998</v>
      </c>
      <c r="AG93" s="67">
        <f t="shared" si="3"/>
        <v>0</v>
      </c>
      <c r="AH93" s="67">
        <f t="shared" si="4"/>
        <v>0</v>
      </c>
      <c r="AI93" s="136">
        <f>LOOKUP($D93,'Design Component Spatial Info'!$C$2:$C$230,'Design Component Spatial Info'!I$2:I$230)</f>
        <v>1494081.69805</v>
      </c>
      <c r="AJ93" s="136">
        <f>LOOKUP($D93,'Design Component Spatial Info'!$C$2:$C$230,'Design Component Spatial Info'!J$2:J$230)</f>
        <v>471558.06806000002</v>
      </c>
    </row>
    <row r="94" spans="1:38" x14ac:dyDescent="0.2">
      <c r="A94" s="60" t="s">
        <v>764</v>
      </c>
      <c r="B94" s="60" t="s">
        <v>371</v>
      </c>
      <c r="C94" s="60" t="s">
        <v>31</v>
      </c>
      <c r="D94" s="97" t="s">
        <v>349</v>
      </c>
      <c r="E94" s="58" t="s">
        <v>1154</v>
      </c>
      <c r="F94" s="65">
        <v>41730</v>
      </c>
      <c r="G94" s="60" t="s">
        <v>382</v>
      </c>
      <c r="H94" s="58" t="s">
        <v>385</v>
      </c>
      <c r="I94" s="66">
        <v>0.61944444444444446</v>
      </c>
      <c r="J94" s="58">
        <v>1</v>
      </c>
      <c r="K94" s="56" t="s">
        <v>95</v>
      </c>
      <c r="L94" s="67">
        <v>12</v>
      </c>
      <c r="M94" s="67">
        <v>2</v>
      </c>
      <c r="N94" s="67">
        <v>2</v>
      </c>
      <c r="O94" s="58" t="s">
        <v>63</v>
      </c>
      <c r="P94" s="56" t="s">
        <v>383</v>
      </c>
      <c r="Q94" s="62">
        <v>15</v>
      </c>
      <c r="R94" s="62">
        <v>1</v>
      </c>
      <c r="S94" s="56" t="s">
        <v>135</v>
      </c>
      <c r="T94" s="56" t="s">
        <v>103</v>
      </c>
      <c r="U94" s="56" t="s">
        <v>85</v>
      </c>
      <c r="V94" s="62">
        <v>112</v>
      </c>
      <c r="W94" s="62">
        <v>170</v>
      </c>
      <c r="X94" s="56" t="s">
        <v>145</v>
      </c>
      <c r="Y94" s="56" t="s">
        <v>121</v>
      </c>
      <c r="AA94" s="56" t="s">
        <v>983</v>
      </c>
      <c r="AD94" s="62">
        <f>LOOKUP($D94,'Design Component Spatial Info'!$C$2:$C$230,'Design Component Spatial Info'!E$2:E$230)</f>
        <v>11</v>
      </c>
      <c r="AE94" s="62">
        <f>LOOKUP($D94,'Design Component Spatial Info'!$C$2:$C$230,'Design Component Spatial Info'!F$2:F$230)</f>
        <v>335866.18</v>
      </c>
      <c r="AF94" s="62">
        <f>LOOKUP($D94,'Design Component Spatial Info'!$C$2:$C$230,'Design Component Spatial Info'!G$2:G$230)</f>
        <v>5433110.6529999999</v>
      </c>
      <c r="AG94" s="67">
        <f t="shared" si="3"/>
        <v>336023.80125527637</v>
      </c>
      <c r="AH94" s="67">
        <f t="shared" si="4"/>
        <v>5433046.9698791197</v>
      </c>
      <c r="AI94" s="136">
        <f>LOOKUP($D94,'Design Component Spatial Info'!$C$2:$C$230,'Design Component Spatial Info'!I$2:I$230)</f>
        <v>1493823.0127999999</v>
      </c>
      <c r="AJ94" s="136">
        <f>LOOKUP($D94,'Design Component Spatial Info'!$C$2:$C$230,'Design Component Spatial Info'!J$2:J$230)</f>
        <v>469433.98116000002</v>
      </c>
      <c r="AK94">
        <v>1493988</v>
      </c>
      <c r="AL94">
        <v>469391</v>
      </c>
    </row>
    <row r="95" spans="1:38" x14ac:dyDescent="0.2">
      <c r="A95" s="60" t="s">
        <v>764</v>
      </c>
      <c r="B95" s="60" t="s">
        <v>371</v>
      </c>
      <c r="C95" s="60" t="s">
        <v>31</v>
      </c>
      <c r="D95" s="97" t="s">
        <v>370</v>
      </c>
      <c r="E95" s="58" t="s">
        <v>1156</v>
      </c>
      <c r="F95" s="65">
        <v>41730</v>
      </c>
      <c r="G95" s="60" t="s">
        <v>382</v>
      </c>
      <c r="H95" s="58" t="s">
        <v>385</v>
      </c>
      <c r="I95" s="66">
        <v>0.62430555555555556</v>
      </c>
      <c r="J95" s="58">
        <v>1</v>
      </c>
      <c r="K95" s="56" t="s">
        <v>95</v>
      </c>
      <c r="L95" s="67">
        <v>12</v>
      </c>
      <c r="M95" s="67">
        <v>2</v>
      </c>
      <c r="N95" s="67">
        <v>2</v>
      </c>
      <c r="O95" s="58" t="s">
        <v>63</v>
      </c>
      <c r="P95" s="56" t="s">
        <v>141</v>
      </c>
      <c r="Q95" s="62"/>
      <c r="R95" s="62">
        <v>0</v>
      </c>
      <c r="S95" s="56"/>
      <c r="T95" s="56"/>
      <c r="V95" s="62"/>
      <c r="W95" s="62"/>
      <c r="X95" s="56"/>
      <c r="AD95" s="62">
        <f>LOOKUP($D95,'Design Component Spatial Info'!$C$2:$C$230,'Design Component Spatial Info'!E$2:E$230)</f>
        <v>11</v>
      </c>
      <c r="AE95" s="62">
        <f>LOOKUP($D95,'Design Component Spatial Info'!$C$2:$C$230,'Design Component Spatial Info'!F$2:F$230)</f>
        <v>335067.60700000002</v>
      </c>
      <c r="AF95" s="62">
        <f>LOOKUP($D95,'Design Component Spatial Info'!$C$2:$C$230,'Design Component Spatial Info'!G$2:G$230)</f>
        <v>5433134.9740000004</v>
      </c>
      <c r="AG95" s="67">
        <f t="shared" si="3"/>
        <v>0</v>
      </c>
      <c r="AH95" s="67">
        <f t="shared" si="4"/>
        <v>0</v>
      </c>
      <c r="AI95" s="136">
        <f>LOOKUP($D95,'Design Component Spatial Info'!$C$2:$C$230,'Design Component Spatial Info'!I$2:I$230)</f>
        <v>1493026.5954</v>
      </c>
      <c r="AJ95" s="136">
        <f>LOOKUP($D95,'Design Component Spatial Info'!$C$2:$C$230,'Design Component Spatial Info'!J$2:J$230)</f>
        <v>469358.44503</v>
      </c>
    </row>
    <row r="96" spans="1:38" x14ac:dyDescent="0.2">
      <c r="A96" s="60" t="s">
        <v>764</v>
      </c>
      <c r="B96" s="60" t="s">
        <v>371</v>
      </c>
      <c r="C96" s="60" t="s">
        <v>31</v>
      </c>
      <c r="D96" s="97" t="s">
        <v>374</v>
      </c>
      <c r="E96" s="58" t="s">
        <v>1157</v>
      </c>
      <c r="F96" s="65">
        <v>41730</v>
      </c>
      <c r="G96" s="60" t="s">
        <v>382</v>
      </c>
      <c r="H96" s="58" t="s">
        <v>385</v>
      </c>
      <c r="I96" s="66">
        <v>0.62916666666666665</v>
      </c>
      <c r="J96" s="58">
        <v>1</v>
      </c>
      <c r="K96" s="56" t="s">
        <v>95</v>
      </c>
      <c r="L96" s="67">
        <v>12</v>
      </c>
      <c r="M96" s="67">
        <v>2</v>
      </c>
      <c r="N96" s="67">
        <v>2</v>
      </c>
      <c r="O96" s="58" t="s">
        <v>63</v>
      </c>
      <c r="P96" s="56" t="s">
        <v>383</v>
      </c>
      <c r="Q96" s="62">
        <v>0</v>
      </c>
      <c r="R96" s="62">
        <v>1</v>
      </c>
      <c r="S96" s="56" t="s">
        <v>135</v>
      </c>
      <c r="T96" s="56" t="s">
        <v>39</v>
      </c>
      <c r="U96" s="56" t="s">
        <v>87</v>
      </c>
      <c r="V96" s="62">
        <v>260</v>
      </c>
      <c r="W96" s="62">
        <v>163</v>
      </c>
      <c r="X96" s="56" t="s">
        <v>145</v>
      </c>
      <c r="Y96" s="56" t="s">
        <v>121</v>
      </c>
      <c r="AA96" s="56" t="s">
        <v>984</v>
      </c>
      <c r="AD96" s="62">
        <f>LOOKUP($D96,'Design Component Spatial Info'!$C$2:$C$230,'Design Component Spatial Info'!E$2:E$230)</f>
        <v>11</v>
      </c>
      <c r="AE96" s="62">
        <f>LOOKUP($D96,'Design Component Spatial Info'!$C$2:$C$230,'Design Component Spatial Info'!F$2:F$230)</f>
        <v>335839.02500000002</v>
      </c>
      <c r="AF96" s="62">
        <f>LOOKUP($D96,'Design Component Spatial Info'!$C$2:$C$230,'Design Component Spatial Info'!G$2:G$230)</f>
        <v>5432259.273</v>
      </c>
      <c r="AG96" s="67">
        <f t="shared" si="3"/>
        <v>335678.50133625901</v>
      </c>
      <c r="AH96" s="67">
        <f t="shared" si="4"/>
        <v>5432230.96834704</v>
      </c>
      <c r="AI96" s="136">
        <f>LOOKUP($D96,'Design Component Spatial Info'!$C$2:$C$230,'Design Component Spatial Info'!I$2:I$230)</f>
        <v>1493902.12482</v>
      </c>
      <c r="AJ96" s="136">
        <f>LOOKUP($D96,'Design Component Spatial Info'!$C$2:$C$230,'Design Component Spatial Info'!J$2:J$230)</f>
        <v>468586.85905999999</v>
      </c>
      <c r="AK96">
        <v>1493746</v>
      </c>
      <c r="AL96">
        <v>468539</v>
      </c>
    </row>
    <row r="97" spans="1:38" x14ac:dyDescent="0.2">
      <c r="A97" s="60" t="s">
        <v>764</v>
      </c>
      <c r="B97" s="60" t="s">
        <v>371</v>
      </c>
      <c r="C97" s="60" t="s">
        <v>31</v>
      </c>
      <c r="D97" s="97" t="s">
        <v>374</v>
      </c>
      <c r="E97" s="58" t="s">
        <v>1157</v>
      </c>
      <c r="F97" s="65">
        <v>41730</v>
      </c>
      <c r="G97" s="60" t="s">
        <v>382</v>
      </c>
      <c r="H97" s="58" t="s">
        <v>385</v>
      </c>
      <c r="I97" s="66">
        <v>0.62916666666666665</v>
      </c>
      <c r="J97" s="58">
        <v>2</v>
      </c>
      <c r="K97" s="56" t="s">
        <v>95</v>
      </c>
      <c r="L97" s="67">
        <v>12</v>
      </c>
      <c r="M97" s="67">
        <v>2</v>
      </c>
      <c r="N97" s="67">
        <v>2</v>
      </c>
      <c r="O97" s="58" t="s">
        <v>63</v>
      </c>
      <c r="P97" s="56" t="s">
        <v>383</v>
      </c>
      <c r="Q97" s="62">
        <v>20</v>
      </c>
      <c r="R97" s="62">
        <v>1</v>
      </c>
      <c r="S97" s="56" t="s">
        <v>135</v>
      </c>
      <c r="T97" s="56" t="s">
        <v>103</v>
      </c>
      <c r="U97" s="56" t="s">
        <v>85</v>
      </c>
      <c r="V97" s="62">
        <v>300</v>
      </c>
      <c r="W97" s="62">
        <v>50</v>
      </c>
      <c r="X97" s="56" t="s">
        <v>145</v>
      </c>
      <c r="Y97" s="56" t="s">
        <v>121</v>
      </c>
      <c r="AA97" s="56" t="s">
        <v>985</v>
      </c>
      <c r="AD97" s="62">
        <f>LOOKUP($D97,'Design Component Spatial Info'!$C$2:$C$230,'Design Component Spatial Info'!E$2:E$230)</f>
        <v>11</v>
      </c>
      <c r="AE97" s="62">
        <f>LOOKUP($D97,'Design Component Spatial Info'!$C$2:$C$230,'Design Component Spatial Info'!F$2:F$230)</f>
        <v>335839.02500000002</v>
      </c>
      <c r="AF97" s="62">
        <f>LOOKUP($D97,'Design Component Spatial Info'!$C$2:$C$230,'Design Component Spatial Info'!G$2:G$230)</f>
        <v>5432259.273</v>
      </c>
      <c r="AG97" s="67">
        <f t="shared" si="3"/>
        <v>335795.72372981079</v>
      </c>
      <c r="AH97" s="67">
        <f t="shared" si="4"/>
        <v>5432284.273</v>
      </c>
      <c r="AI97" s="136">
        <f>LOOKUP($D97,'Design Component Spatial Info'!$C$2:$C$230,'Design Component Spatial Info'!I$2:I$230)</f>
        <v>1493902.12482</v>
      </c>
      <c r="AJ97" s="136">
        <f>LOOKUP($D97,'Design Component Spatial Info'!$C$2:$C$230,'Design Component Spatial Info'!J$2:J$230)</f>
        <v>468586.85905999999</v>
      </c>
      <c r="AK97">
        <v>1493856</v>
      </c>
      <c r="AL97">
        <v>468606</v>
      </c>
    </row>
    <row r="98" spans="1:38" x14ac:dyDescent="0.2">
      <c r="A98" s="60" t="s">
        <v>764</v>
      </c>
      <c r="B98" s="60" t="s">
        <v>371</v>
      </c>
      <c r="C98" s="60" t="s">
        <v>31</v>
      </c>
      <c r="D98" s="97" t="s">
        <v>375</v>
      </c>
      <c r="E98" s="58" t="s">
        <v>1157</v>
      </c>
      <c r="F98" s="65">
        <v>41730</v>
      </c>
      <c r="G98" s="60" t="s">
        <v>382</v>
      </c>
      <c r="H98" s="58" t="s">
        <v>385</v>
      </c>
      <c r="I98" s="66">
        <v>0.6333333333333333</v>
      </c>
      <c r="J98" s="58">
        <v>1</v>
      </c>
      <c r="K98" s="56" t="s">
        <v>95</v>
      </c>
      <c r="L98" s="67">
        <v>12</v>
      </c>
      <c r="M98" s="67">
        <v>1</v>
      </c>
      <c r="N98" s="67">
        <v>2</v>
      </c>
      <c r="O98" s="58" t="s">
        <v>63</v>
      </c>
      <c r="P98" s="56" t="s">
        <v>141</v>
      </c>
      <c r="Q98" s="62"/>
      <c r="R98" s="62">
        <v>0</v>
      </c>
      <c r="S98" s="56"/>
      <c r="T98" s="56"/>
      <c r="V98" s="62"/>
      <c r="W98" s="62"/>
      <c r="X98" s="56"/>
      <c r="AD98" s="62">
        <f>LOOKUP($D98,'Design Component Spatial Info'!$C$2:$C$230,'Design Component Spatial Info'!E$2:E$230)</f>
        <v>11</v>
      </c>
      <c r="AE98" s="62">
        <f>LOOKUP($D98,'Design Component Spatial Info'!$C$2:$C$230,'Design Component Spatial Info'!F$2:F$230)</f>
        <v>335819.837</v>
      </c>
      <c r="AF98" s="62">
        <f>LOOKUP($D98,'Design Component Spatial Info'!$C$2:$C$230,'Design Component Spatial Info'!G$2:G$230)</f>
        <v>5431459.1979999999</v>
      </c>
      <c r="AG98" s="67">
        <f t="shared" si="3"/>
        <v>0</v>
      </c>
      <c r="AH98" s="67">
        <f t="shared" si="4"/>
        <v>0</v>
      </c>
      <c r="AI98" s="136">
        <f>LOOKUP($D98,'Design Component Spatial Info'!$C$2:$C$230,'Design Component Spatial Info'!I$2:I$230)</f>
        <v>1493982.75734</v>
      </c>
      <c r="AJ98" s="136">
        <f>LOOKUP($D98,'Design Component Spatial Info'!$C$2:$C$230,'Design Component Spatial Info'!J$2:J$230)</f>
        <v>467791.58305999998</v>
      </c>
    </row>
    <row r="99" spans="1:38" x14ac:dyDescent="0.2">
      <c r="A99" s="60" t="s">
        <v>764</v>
      </c>
      <c r="B99" s="60" t="s">
        <v>381</v>
      </c>
      <c r="C99" s="60" t="s">
        <v>31</v>
      </c>
      <c r="D99" s="58" t="s">
        <v>178</v>
      </c>
      <c r="E99" s="58" t="s">
        <v>1158</v>
      </c>
      <c r="F99" s="65">
        <v>41730</v>
      </c>
      <c r="G99" s="60" t="s">
        <v>382</v>
      </c>
      <c r="H99" s="58" t="s">
        <v>385</v>
      </c>
      <c r="I99" s="66">
        <v>0.63750000000000007</v>
      </c>
      <c r="J99" s="58">
        <v>1</v>
      </c>
      <c r="K99" s="56" t="s">
        <v>95</v>
      </c>
      <c r="L99" s="67">
        <v>12</v>
      </c>
      <c r="M99" s="67">
        <v>1</v>
      </c>
      <c r="N99" s="67">
        <v>2</v>
      </c>
      <c r="O99" s="58" t="s">
        <v>63</v>
      </c>
      <c r="P99" s="56" t="s">
        <v>383</v>
      </c>
      <c r="Q99" s="62">
        <v>90</v>
      </c>
      <c r="R99" s="62">
        <v>1</v>
      </c>
      <c r="S99" s="56" t="s">
        <v>75</v>
      </c>
      <c r="T99" s="56" t="s">
        <v>43</v>
      </c>
      <c r="U99" s="56" t="s">
        <v>83</v>
      </c>
      <c r="V99" s="62">
        <v>255</v>
      </c>
      <c r="W99" s="62">
        <v>406</v>
      </c>
      <c r="X99" s="56" t="s">
        <v>145</v>
      </c>
      <c r="Y99" s="56" t="s">
        <v>121</v>
      </c>
      <c r="AA99" s="56" t="s">
        <v>1020</v>
      </c>
      <c r="AD99" s="62">
        <f>LOOKUP($D99,'Design Component Spatial Info'!$C$2:$C$230,'Design Component Spatial Info'!E$2:E$230)</f>
        <v>11</v>
      </c>
      <c r="AE99" s="62">
        <f>LOOKUP($D99,'Design Component Spatial Info'!$C$2:$C$230,'Design Component Spatial Info'!F$2:F$230)</f>
        <v>334933.56099999999</v>
      </c>
      <c r="AF99" s="62">
        <f>LOOKUP($D99,'Design Component Spatial Info'!$C$2:$C$230,'Design Component Spatial Info'!G$2:G$230)</f>
        <v>5431430.5049999999</v>
      </c>
      <c r="AG99" s="67">
        <f t="shared" si="3"/>
        <v>334541.39511452662</v>
      </c>
      <c r="AH99" s="67">
        <f t="shared" si="4"/>
        <v>5431325.4244676884</v>
      </c>
      <c r="AI99" s="136">
        <f>LOOKUP($D99,'Design Component Spatial Info'!$C$2:$C$230,'Design Component Spatial Info'!I$2:I$230)</f>
        <v>1493105.7923300001</v>
      </c>
      <c r="AJ99" s="136">
        <f>LOOKUP($D99,'Design Component Spatial Info'!$C$2:$C$230,'Design Component Spatial Info'!J$2:J$230)</f>
        <v>467652.57182999997</v>
      </c>
      <c r="AK99">
        <v>1492729</v>
      </c>
      <c r="AL99">
        <v>467500</v>
      </c>
    </row>
    <row r="100" spans="1:38" x14ac:dyDescent="0.2">
      <c r="A100" s="60" t="s">
        <v>764</v>
      </c>
      <c r="B100" s="60" t="s">
        <v>381</v>
      </c>
      <c r="C100" s="60" t="s">
        <v>31</v>
      </c>
      <c r="D100" s="58" t="s">
        <v>179</v>
      </c>
      <c r="E100" s="58" t="s">
        <v>1159</v>
      </c>
      <c r="F100" s="65">
        <v>41730</v>
      </c>
      <c r="G100" s="60" t="s">
        <v>382</v>
      </c>
      <c r="H100" s="58" t="s">
        <v>385</v>
      </c>
      <c r="I100" s="66">
        <v>0.64374999999999993</v>
      </c>
      <c r="J100" s="58">
        <v>1</v>
      </c>
      <c r="K100" s="56" t="s">
        <v>95</v>
      </c>
      <c r="L100" s="67">
        <v>12</v>
      </c>
      <c r="M100" s="67">
        <v>1</v>
      </c>
      <c r="N100" s="67">
        <v>2</v>
      </c>
      <c r="O100" s="58" t="s">
        <v>63</v>
      </c>
      <c r="P100" s="56" t="s">
        <v>383</v>
      </c>
      <c r="Q100" s="62">
        <v>10</v>
      </c>
      <c r="R100" s="62">
        <v>1</v>
      </c>
      <c r="S100" s="56" t="s">
        <v>75</v>
      </c>
      <c r="T100" s="56" t="s">
        <v>146</v>
      </c>
      <c r="U100" s="56" t="s">
        <v>83</v>
      </c>
      <c r="V100" s="62">
        <v>271</v>
      </c>
      <c r="W100" s="62">
        <v>205</v>
      </c>
      <c r="X100" s="56" t="s">
        <v>145</v>
      </c>
      <c r="Y100" s="56" t="s">
        <v>121</v>
      </c>
      <c r="AA100" s="56" t="s">
        <v>1021</v>
      </c>
      <c r="AD100" s="62">
        <f>LOOKUP($D100,'Design Component Spatial Info'!$C$2:$C$230,'Design Component Spatial Info'!E$2:E$230)</f>
        <v>11</v>
      </c>
      <c r="AE100" s="62">
        <f>LOOKUP($D100,'Design Component Spatial Info'!$C$2:$C$230,'Design Component Spatial Info'!F$2:F$230)</f>
        <v>333224.13500000001</v>
      </c>
      <c r="AF100" s="62">
        <f>LOOKUP($D100,'Design Component Spatial Info'!$C$2:$C$230,'Design Component Spatial Info'!G$2:G$230)</f>
        <v>5432377.7359999996</v>
      </c>
      <c r="AG100" s="67">
        <f t="shared" si="3"/>
        <v>333019.16622249293</v>
      </c>
      <c r="AH100" s="67">
        <f t="shared" si="4"/>
        <v>5432381.3137433194</v>
      </c>
      <c r="AI100" s="136">
        <f>LOOKUP($D100,'Design Component Spatial Info'!$C$2:$C$230,'Design Component Spatial Info'!I$2:I$230)</f>
        <v>1491289.4336000001</v>
      </c>
      <c r="AJ100" s="136">
        <f>LOOKUP($D100,'Design Component Spatial Info'!$C$2:$C$230,'Design Component Spatial Info'!J$2:J$230)</f>
        <v>468378.03409999999</v>
      </c>
      <c r="AK100">
        <v>1491085</v>
      </c>
      <c r="AL100">
        <v>468356</v>
      </c>
    </row>
    <row r="101" spans="1:38" x14ac:dyDescent="0.2">
      <c r="A101" s="60" t="s">
        <v>764</v>
      </c>
      <c r="B101" s="60" t="s">
        <v>381</v>
      </c>
      <c r="C101" s="60" t="s">
        <v>31</v>
      </c>
      <c r="D101" s="58" t="s">
        <v>180</v>
      </c>
      <c r="E101" s="58" t="s">
        <v>1160</v>
      </c>
      <c r="F101" s="65">
        <v>41730</v>
      </c>
      <c r="G101" s="60" t="s">
        <v>382</v>
      </c>
      <c r="H101" s="58" t="s">
        <v>385</v>
      </c>
      <c r="I101" s="66">
        <v>0.64027777777777783</v>
      </c>
      <c r="J101" s="58">
        <v>1</v>
      </c>
      <c r="K101" s="56" t="s">
        <v>95</v>
      </c>
      <c r="L101" s="67">
        <v>12</v>
      </c>
      <c r="M101" s="67">
        <v>2</v>
      </c>
      <c r="N101" s="67">
        <v>2</v>
      </c>
      <c r="O101" s="58" t="s">
        <v>63</v>
      </c>
      <c r="P101" s="56" t="s">
        <v>141</v>
      </c>
      <c r="Q101" s="62"/>
      <c r="R101" s="62">
        <v>0</v>
      </c>
      <c r="S101" s="56"/>
      <c r="T101" s="56"/>
      <c r="V101" s="62"/>
      <c r="W101" s="62"/>
      <c r="X101" s="56"/>
      <c r="AD101" s="62">
        <f>LOOKUP($D101,'Design Component Spatial Info'!$C$2:$C$230,'Design Component Spatial Info'!E$2:E$230)</f>
        <v>11</v>
      </c>
      <c r="AE101" s="62">
        <f>LOOKUP($D101,'Design Component Spatial Info'!$C$2:$C$230,'Design Component Spatial Info'!F$2:F$230)</f>
        <v>331535.86499999999</v>
      </c>
      <c r="AF101" s="62">
        <f>LOOKUP($D101,'Design Component Spatial Info'!$C$2:$C$230,'Design Component Spatial Info'!G$2:G$230)</f>
        <v>5431298.7699999996</v>
      </c>
      <c r="AG101" s="67">
        <f t="shared" si="3"/>
        <v>0</v>
      </c>
      <c r="AH101" s="67">
        <f t="shared" si="4"/>
        <v>0</v>
      </c>
      <c r="AI101" s="136">
        <f>LOOKUP($D101,'Design Component Spatial Info'!$C$2:$C$230,'Design Component Spatial Info'!I$2:I$230)</f>
        <v>1489746.5078400001</v>
      </c>
      <c r="AJ101" s="136">
        <f>LOOKUP($D101,'Design Component Spatial Info'!$C$2:$C$230,'Design Component Spatial Info'!J$2:J$230)</f>
        <v>467098.21091999998</v>
      </c>
    </row>
    <row r="102" spans="1:38" x14ac:dyDescent="0.2">
      <c r="A102" s="60" t="s">
        <v>764</v>
      </c>
      <c r="B102" s="60" t="s">
        <v>381</v>
      </c>
      <c r="C102" s="60" t="s">
        <v>31</v>
      </c>
      <c r="D102" s="58" t="s">
        <v>181</v>
      </c>
      <c r="E102" s="58" t="s">
        <v>1160</v>
      </c>
      <c r="F102" s="65">
        <v>41730</v>
      </c>
      <c r="G102" s="60" t="s">
        <v>382</v>
      </c>
      <c r="H102" s="58" t="s">
        <v>385</v>
      </c>
      <c r="I102" s="66">
        <v>0.65208333333333335</v>
      </c>
      <c r="J102" s="58">
        <v>1</v>
      </c>
      <c r="K102" s="56" t="s">
        <v>95</v>
      </c>
      <c r="L102" s="67">
        <v>12</v>
      </c>
      <c r="M102" s="67">
        <v>3</v>
      </c>
      <c r="N102" s="67">
        <v>2</v>
      </c>
      <c r="O102" s="58" t="s">
        <v>63</v>
      </c>
      <c r="P102" s="56" t="s">
        <v>141</v>
      </c>
      <c r="Q102" s="62"/>
      <c r="R102" s="62">
        <v>0</v>
      </c>
      <c r="S102" s="56"/>
      <c r="T102" s="56"/>
      <c r="V102" s="62"/>
      <c r="W102" s="62"/>
      <c r="X102" s="56"/>
      <c r="AD102" s="62">
        <f>LOOKUP($D102,'Design Component Spatial Info'!$C$2:$C$230,'Design Component Spatial Info'!E$2:E$230)</f>
        <v>11</v>
      </c>
      <c r="AE102" s="62">
        <f>LOOKUP($D102,'Design Component Spatial Info'!$C$2:$C$230,'Design Component Spatial Info'!F$2:F$230)</f>
        <v>330518.91100000002</v>
      </c>
      <c r="AF102" s="62">
        <f>LOOKUP($D102,'Design Component Spatial Info'!$C$2:$C$230,'Design Component Spatial Info'!G$2:G$230)</f>
        <v>5430526.602</v>
      </c>
      <c r="AG102" s="67">
        <f t="shared" si="3"/>
        <v>0</v>
      </c>
      <c r="AH102" s="67">
        <f t="shared" si="4"/>
        <v>0</v>
      </c>
      <c r="AI102" s="136">
        <f>LOOKUP($D102,'Design Component Spatial Info'!$C$2:$C$230,'Design Component Spatial Info'!I$2:I$230)</f>
        <v>1488832.30382</v>
      </c>
      <c r="AJ102" s="136">
        <f>LOOKUP($D102,'Design Component Spatial Info'!$C$2:$C$230,'Design Component Spatial Info'!J$2:J$230)</f>
        <v>466206.18725000002</v>
      </c>
    </row>
    <row r="103" spans="1:38" x14ac:dyDescent="0.2">
      <c r="A103" s="60" t="s">
        <v>764</v>
      </c>
      <c r="B103" s="60" t="s">
        <v>381</v>
      </c>
      <c r="C103" s="60" t="s">
        <v>31</v>
      </c>
      <c r="D103" s="58" t="s">
        <v>182</v>
      </c>
      <c r="E103" s="58" t="s">
        <v>1161</v>
      </c>
      <c r="F103" s="65">
        <v>41730</v>
      </c>
      <c r="G103" s="60" t="s">
        <v>382</v>
      </c>
      <c r="H103" s="58" t="s">
        <v>385</v>
      </c>
      <c r="I103" s="66">
        <v>0.65625</v>
      </c>
      <c r="J103" s="58">
        <v>1</v>
      </c>
      <c r="K103" s="56" t="s">
        <v>95</v>
      </c>
      <c r="L103" s="67">
        <v>12</v>
      </c>
      <c r="M103" s="67">
        <v>2</v>
      </c>
      <c r="N103" s="67">
        <v>2</v>
      </c>
      <c r="O103" s="58" t="s">
        <v>63</v>
      </c>
      <c r="P103" s="56" t="s">
        <v>383</v>
      </c>
      <c r="Q103" s="62">
        <v>40</v>
      </c>
      <c r="R103" s="62">
        <v>1</v>
      </c>
      <c r="S103" s="56" t="s">
        <v>75</v>
      </c>
      <c r="T103" s="56" t="s">
        <v>42</v>
      </c>
      <c r="U103" s="56" t="s">
        <v>83</v>
      </c>
      <c r="V103" s="62">
        <v>255</v>
      </c>
      <c r="W103" s="62">
        <v>106</v>
      </c>
      <c r="X103" s="56" t="s">
        <v>145</v>
      </c>
      <c r="Y103" s="56" t="s">
        <v>121</v>
      </c>
      <c r="AA103" s="56" t="s">
        <v>1022</v>
      </c>
      <c r="AD103" s="62">
        <f>LOOKUP($D103,'Design Component Spatial Info'!$C$2:$C$230,'Design Component Spatial Info'!E$2:E$230)</f>
        <v>11</v>
      </c>
      <c r="AE103" s="62">
        <f>LOOKUP($D103,'Design Component Spatial Info'!$C$2:$C$230,'Design Component Spatial Info'!F$2:F$230)</f>
        <v>329790.005</v>
      </c>
      <c r="AF103" s="62">
        <f>LOOKUP($D103,'Design Component Spatial Info'!$C$2:$C$230,'Design Component Spatial Info'!G$2:G$230)</f>
        <v>5430758.7189999996</v>
      </c>
      <c r="AG103" s="67">
        <f t="shared" si="3"/>
        <v>329687.61686241336</v>
      </c>
      <c r="AH103" s="67">
        <f t="shared" si="4"/>
        <v>5430731.2841812186</v>
      </c>
      <c r="AI103" s="136">
        <f>LOOKUP($D103,'Design Component Spatial Info'!$C$2:$C$230,'Design Component Spatial Info'!I$2:I$230)</f>
        <v>1488079.2113000001</v>
      </c>
      <c r="AJ103" s="136">
        <f>LOOKUP($D103,'Design Component Spatial Info'!$C$2:$C$230,'Design Component Spatial Info'!J$2:J$230)</f>
        <v>466345.32319999998</v>
      </c>
      <c r="AK103">
        <v>1487981</v>
      </c>
      <c r="AL103">
        <v>466305</v>
      </c>
    </row>
    <row r="104" spans="1:38" x14ac:dyDescent="0.2">
      <c r="A104" s="60" t="s">
        <v>764</v>
      </c>
      <c r="B104" s="60" t="s">
        <v>381</v>
      </c>
      <c r="C104" s="60" t="s">
        <v>31</v>
      </c>
      <c r="D104" s="58" t="s">
        <v>183</v>
      </c>
      <c r="E104" s="58" t="s">
        <v>1161</v>
      </c>
      <c r="F104" s="65">
        <v>41730</v>
      </c>
      <c r="G104" s="60" t="s">
        <v>382</v>
      </c>
      <c r="H104" s="58" t="s">
        <v>385</v>
      </c>
      <c r="I104" s="66">
        <v>0.65972222222222221</v>
      </c>
      <c r="J104" s="58">
        <v>1</v>
      </c>
      <c r="K104" s="56" t="s">
        <v>95</v>
      </c>
      <c r="L104" s="67">
        <v>9</v>
      </c>
      <c r="M104" s="67">
        <v>3</v>
      </c>
      <c r="N104" s="67">
        <v>2</v>
      </c>
      <c r="O104" s="58" t="s">
        <v>63</v>
      </c>
      <c r="P104" s="56" t="s">
        <v>141</v>
      </c>
      <c r="Q104" s="62"/>
      <c r="R104" s="62">
        <v>0</v>
      </c>
      <c r="S104" s="56"/>
      <c r="T104" s="56"/>
      <c r="V104" s="62"/>
      <c r="W104" s="62"/>
      <c r="X104" s="56"/>
      <c r="AD104" s="62">
        <f>LOOKUP($D104,'Design Component Spatial Info'!$C$2:$C$230,'Design Component Spatial Info'!E$2:E$230)</f>
        <v>11</v>
      </c>
      <c r="AE104" s="62">
        <f>LOOKUP($D104,'Design Component Spatial Info'!$C$2:$C$230,'Design Component Spatial Info'!F$2:F$230)</f>
        <v>329086.87400000001</v>
      </c>
      <c r="AF104" s="62">
        <f>LOOKUP($D104,'Design Component Spatial Info'!$C$2:$C$230,'Design Component Spatial Info'!G$2:G$230)</f>
        <v>5430947.1449999996</v>
      </c>
      <c r="AG104" s="67">
        <f t="shared" si="3"/>
        <v>0</v>
      </c>
      <c r="AH104" s="67">
        <f t="shared" si="4"/>
        <v>0</v>
      </c>
      <c r="AI104" s="136">
        <f>LOOKUP($D104,'Design Component Spatial Info'!$C$2:$C$230,'Design Component Spatial Info'!I$2:I$230)</f>
        <v>1487357.1718299999</v>
      </c>
      <c r="AJ104" s="136">
        <f>LOOKUP($D104,'Design Component Spatial Info'!$C$2:$C$230,'Design Component Spatial Info'!J$2:J$230)</f>
        <v>466444.38170000003</v>
      </c>
    </row>
    <row r="105" spans="1:38" x14ac:dyDescent="0.2">
      <c r="A105" s="60" t="s">
        <v>764</v>
      </c>
      <c r="B105" s="60" t="s">
        <v>381</v>
      </c>
      <c r="C105" s="60" t="s">
        <v>31</v>
      </c>
      <c r="D105" s="58" t="s">
        <v>325</v>
      </c>
      <c r="E105" s="58" t="s">
        <v>1162</v>
      </c>
      <c r="F105" s="65">
        <v>41730</v>
      </c>
      <c r="G105" s="60" t="s">
        <v>382</v>
      </c>
      <c r="H105" s="58" t="s">
        <v>385</v>
      </c>
      <c r="I105" s="66">
        <v>0.6645833333333333</v>
      </c>
      <c r="J105" s="58">
        <v>1</v>
      </c>
      <c r="K105" s="56" t="s">
        <v>95</v>
      </c>
      <c r="L105" s="67">
        <v>10</v>
      </c>
      <c r="M105" s="67">
        <v>1</v>
      </c>
      <c r="N105" s="67">
        <v>2</v>
      </c>
      <c r="O105" s="58" t="s">
        <v>63</v>
      </c>
      <c r="P105" s="56" t="s">
        <v>141</v>
      </c>
      <c r="Q105" s="62"/>
      <c r="R105" s="62">
        <v>0</v>
      </c>
      <c r="S105" s="56"/>
      <c r="T105" s="56"/>
      <c r="V105" s="62"/>
      <c r="W105" s="62"/>
      <c r="X105" s="56"/>
      <c r="AD105" s="62">
        <f>LOOKUP($D105,'Design Component Spatial Info'!$C$2:$C$230,'Design Component Spatial Info'!E$2:E$230)</f>
        <v>11</v>
      </c>
      <c r="AE105" s="62">
        <f>LOOKUP($D105,'Design Component Spatial Info'!$C$2:$C$230,'Design Component Spatial Info'!F$2:F$230)</f>
        <v>328489.59600000002</v>
      </c>
      <c r="AF105" s="62">
        <f>LOOKUP($D105,'Design Component Spatial Info'!$C$2:$C$230,'Design Component Spatial Info'!G$2:G$230)</f>
        <v>5431577.0489999996</v>
      </c>
      <c r="AG105" s="67">
        <f t="shared" si="3"/>
        <v>0</v>
      </c>
      <c r="AH105" s="67">
        <f t="shared" si="4"/>
        <v>0</v>
      </c>
      <c r="AI105" s="136">
        <f>LOOKUP($D105,'Design Component Spatial Info'!$C$2:$C$230,'Design Component Spatial Info'!I$2:I$230)</f>
        <v>1486685.3354199999</v>
      </c>
      <c r="AJ105" s="136">
        <f>LOOKUP($D105,'Design Component Spatial Info'!$C$2:$C$230,'Design Component Spatial Info'!J$2:J$230)</f>
        <v>466994.14077</v>
      </c>
    </row>
    <row r="106" spans="1:38" x14ac:dyDescent="0.2">
      <c r="A106" s="60" t="s">
        <v>764</v>
      </c>
      <c r="B106" s="60" t="s">
        <v>381</v>
      </c>
      <c r="C106" s="60" t="s">
        <v>31</v>
      </c>
      <c r="D106" s="58" t="s">
        <v>184</v>
      </c>
      <c r="E106" s="58" t="s">
        <v>1163</v>
      </c>
      <c r="F106" s="65">
        <v>41730</v>
      </c>
      <c r="G106" s="60" t="s">
        <v>382</v>
      </c>
      <c r="H106" s="58" t="s">
        <v>385</v>
      </c>
      <c r="I106" s="66">
        <v>0.66875000000000007</v>
      </c>
      <c r="J106" s="58">
        <v>1</v>
      </c>
      <c r="K106" s="56" t="s">
        <v>95</v>
      </c>
      <c r="L106" s="67">
        <v>10</v>
      </c>
      <c r="M106" s="67">
        <v>2</v>
      </c>
      <c r="N106" s="67">
        <v>2</v>
      </c>
      <c r="O106" s="58" t="s">
        <v>63</v>
      </c>
      <c r="P106" s="56" t="s">
        <v>141</v>
      </c>
      <c r="Q106" s="62"/>
      <c r="R106" s="62">
        <v>0</v>
      </c>
      <c r="S106" s="56"/>
      <c r="T106" s="56"/>
      <c r="V106" s="62"/>
      <c r="W106" s="62"/>
      <c r="X106" s="56"/>
      <c r="AD106" s="62">
        <f>LOOKUP($D106,'Design Component Spatial Info'!$C$2:$C$230,'Design Component Spatial Info'!E$2:E$230)</f>
        <v>11</v>
      </c>
      <c r="AE106" s="62">
        <f>LOOKUP($D106,'Design Component Spatial Info'!$C$2:$C$230,'Design Component Spatial Info'!F$2:F$230)</f>
        <v>327927.25199999998</v>
      </c>
      <c r="AF106" s="62">
        <f>LOOKUP($D106,'Design Component Spatial Info'!$C$2:$C$230,'Design Component Spatial Info'!G$2:G$230)</f>
        <v>5432391.2769999998</v>
      </c>
      <c r="AG106" s="67">
        <f t="shared" si="3"/>
        <v>0</v>
      </c>
      <c r="AH106" s="67">
        <f t="shared" si="4"/>
        <v>0</v>
      </c>
      <c r="AI106" s="136">
        <f>LOOKUP($D106,'Design Component Spatial Info'!$C$2:$C$230,'Design Component Spatial Info'!I$2:I$230)</f>
        <v>1486025.26398</v>
      </c>
      <c r="AJ106" s="136">
        <f>LOOKUP($D106,'Design Component Spatial Info'!$C$2:$C$230,'Design Component Spatial Info'!J$2:J$230)</f>
        <v>467730.92496999999</v>
      </c>
    </row>
    <row r="107" spans="1:38" x14ac:dyDescent="0.2">
      <c r="A107" s="60" t="s">
        <v>764</v>
      </c>
      <c r="B107" s="60" t="s">
        <v>381</v>
      </c>
      <c r="C107" s="60" t="s">
        <v>31</v>
      </c>
      <c r="D107" s="58" t="s">
        <v>372</v>
      </c>
      <c r="E107" s="58" t="s">
        <v>1163</v>
      </c>
      <c r="F107" s="65">
        <v>41730</v>
      </c>
      <c r="G107" s="60" t="s">
        <v>382</v>
      </c>
      <c r="H107" s="58" t="s">
        <v>385</v>
      </c>
      <c r="I107" s="66">
        <v>0.67291666666666661</v>
      </c>
      <c r="J107" s="58">
        <v>1</v>
      </c>
      <c r="K107" s="56" t="s">
        <v>95</v>
      </c>
      <c r="L107" s="67">
        <v>10</v>
      </c>
      <c r="M107" s="67">
        <v>2</v>
      </c>
      <c r="N107" s="67">
        <v>2</v>
      </c>
      <c r="O107" s="58" t="s">
        <v>63</v>
      </c>
      <c r="P107" s="56" t="s">
        <v>141</v>
      </c>
      <c r="Q107" s="62"/>
      <c r="R107" s="62">
        <v>0</v>
      </c>
      <c r="S107" s="56"/>
      <c r="T107" s="56"/>
      <c r="V107" s="62"/>
      <c r="W107" s="62"/>
      <c r="X107" s="56"/>
      <c r="AD107" s="62">
        <f>LOOKUP($D107,'Design Component Spatial Info'!$C$2:$C$230,'Design Component Spatial Info'!E$2:E$230)</f>
        <v>11</v>
      </c>
      <c r="AE107" s="62">
        <f>LOOKUP($D107,'Design Component Spatial Info'!$C$2:$C$230,'Design Component Spatial Info'!F$2:F$230)</f>
        <v>327719.19699999999</v>
      </c>
      <c r="AF107" s="62">
        <f>LOOKUP($D107,'Design Component Spatial Info'!$C$2:$C$230,'Design Component Spatial Info'!G$2:G$230)</f>
        <v>5433479.3090000004</v>
      </c>
      <c r="AG107" s="67">
        <f t="shared" si="3"/>
        <v>0</v>
      </c>
      <c r="AH107" s="67">
        <f t="shared" si="4"/>
        <v>0</v>
      </c>
      <c r="AI107" s="136">
        <f>LOOKUP($D107,'Design Component Spatial Info'!$C$2:$C$230,'Design Component Spatial Info'!I$2:I$230)</f>
        <v>1485683.09531</v>
      </c>
      <c r="AJ107" s="136">
        <f>LOOKUP($D107,'Design Component Spatial Info'!$C$2:$C$230,'Design Component Spatial Info'!J$2:J$230)</f>
        <v>468783.22558999999</v>
      </c>
    </row>
    <row r="108" spans="1:38" x14ac:dyDescent="0.2">
      <c r="A108" s="60" t="s">
        <v>764</v>
      </c>
      <c r="B108" s="60" t="s">
        <v>381</v>
      </c>
      <c r="C108" s="60" t="s">
        <v>31</v>
      </c>
      <c r="D108" s="58" t="s">
        <v>373</v>
      </c>
      <c r="E108" s="58" t="s">
        <v>1162</v>
      </c>
      <c r="F108" s="65">
        <v>41730</v>
      </c>
      <c r="G108" s="60" t="s">
        <v>382</v>
      </c>
      <c r="H108" s="58" t="s">
        <v>385</v>
      </c>
      <c r="I108" s="66">
        <v>0.67986111111111114</v>
      </c>
      <c r="J108" s="58">
        <v>1</v>
      </c>
      <c r="K108" s="56" t="s">
        <v>95</v>
      </c>
      <c r="L108" s="67">
        <v>10</v>
      </c>
      <c r="M108" s="67">
        <v>2</v>
      </c>
      <c r="N108" s="67">
        <v>2</v>
      </c>
      <c r="O108" s="58" t="s">
        <v>63</v>
      </c>
      <c r="P108" s="56" t="s">
        <v>141</v>
      </c>
      <c r="Q108" s="62"/>
      <c r="R108" s="62">
        <v>0</v>
      </c>
      <c r="S108" s="56"/>
      <c r="T108" s="56"/>
      <c r="V108" s="62"/>
      <c r="W108" s="62"/>
      <c r="X108" s="56"/>
      <c r="AD108" s="62">
        <f>LOOKUP($D108,'Design Component Spatial Info'!$C$2:$C$230,'Design Component Spatial Info'!E$2:E$230)</f>
        <v>11</v>
      </c>
      <c r="AE108" s="62">
        <f>LOOKUP($D108,'Design Component Spatial Info'!$C$2:$C$230,'Design Component Spatial Info'!F$2:F$230)</f>
        <v>327577.58799999999</v>
      </c>
      <c r="AF108" s="62">
        <f>LOOKUP($D108,'Design Component Spatial Info'!$C$2:$C$230,'Design Component Spatial Info'!G$2:G$230)</f>
        <v>5431553.8909999998</v>
      </c>
      <c r="AG108" s="67">
        <f t="shared" si="3"/>
        <v>0</v>
      </c>
      <c r="AH108" s="67">
        <f t="shared" si="4"/>
        <v>0</v>
      </c>
      <c r="AI108" s="136">
        <f>LOOKUP($D108,'Design Component Spatial Info'!$C$2:$C$230,'Design Component Spatial Info'!I$2:I$230)</f>
        <v>1485782.1281099999</v>
      </c>
      <c r="AJ108" s="136">
        <f>LOOKUP($D108,'Design Component Spatial Info'!$C$2:$C$230,'Design Component Spatial Info'!J$2:J$230)</f>
        <v>466857.49644999998</v>
      </c>
    </row>
    <row r="109" spans="1:38" x14ac:dyDescent="0.2">
      <c r="A109" s="60" t="s">
        <v>764</v>
      </c>
      <c r="B109" s="60" t="s">
        <v>160</v>
      </c>
      <c r="C109" s="60" t="s">
        <v>31</v>
      </c>
      <c r="D109" s="58" t="s">
        <v>297</v>
      </c>
      <c r="E109" s="58" t="s">
        <v>1229</v>
      </c>
      <c r="F109" s="65">
        <v>41730</v>
      </c>
      <c r="G109" s="60" t="s">
        <v>382</v>
      </c>
      <c r="H109" s="58" t="s">
        <v>385</v>
      </c>
      <c r="I109" s="66">
        <v>0.76527777777777783</v>
      </c>
      <c r="J109" s="58">
        <v>1</v>
      </c>
      <c r="K109" s="56" t="s">
        <v>95</v>
      </c>
      <c r="L109" s="67">
        <v>10</v>
      </c>
      <c r="M109" s="67">
        <v>3</v>
      </c>
      <c r="N109" s="67">
        <v>1</v>
      </c>
      <c r="O109" s="58" t="s">
        <v>63</v>
      </c>
      <c r="P109" s="56" t="s">
        <v>141</v>
      </c>
      <c r="Q109" s="62"/>
      <c r="R109" s="62">
        <v>0</v>
      </c>
      <c r="S109" s="56"/>
      <c r="T109" s="56"/>
      <c r="V109" s="62"/>
      <c r="W109" s="62"/>
      <c r="X109" s="56"/>
      <c r="AD109" s="62">
        <f>LOOKUP($D109,'Design Component Spatial Info'!$C$2:$C$230,'Design Component Spatial Info'!E$2:E$230)</f>
        <v>10</v>
      </c>
      <c r="AE109" s="62">
        <f>LOOKUP($D109,'Design Component Spatial Info'!$C$2:$C$230,'Design Component Spatial Info'!F$2:F$230)</f>
        <v>676644.39099999995</v>
      </c>
      <c r="AF109" s="62">
        <f>LOOKUP($D109,'Design Component Spatial Info'!$C$2:$C$230,'Design Component Spatial Info'!G$2:G$230)</f>
        <v>5480358.7869999995</v>
      </c>
      <c r="AG109" s="67">
        <f t="shared" si="3"/>
        <v>0</v>
      </c>
      <c r="AH109" s="67">
        <f t="shared" si="4"/>
        <v>0</v>
      </c>
      <c r="AI109" s="136">
        <f>LOOKUP($D109,'Design Component Spatial Info'!$C$2:$C$230,'Design Component Spatial Info'!I$2:I$230)</f>
        <v>1396765.15671</v>
      </c>
      <c r="AJ109" s="136">
        <f>LOOKUP($D109,'Design Component Spatial Info'!$C$2:$C$230,'Design Component Spatial Info'!J$2:J$230)</f>
        <v>503120.68430999998</v>
      </c>
    </row>
    <row r="110" spans="1:38" x14ac:dyDescent="0.2">
      <c r="A110" s="60" t="s">
        <v>764</v>
      </c>
      <c r="B110" s="60" t="s">
        <v>160</v>
      </c>
      <c r="C110" s="60" t="s">
        <v>31</v>
      </c>
      <c r="D110" s="58" t="s">
        <v>296</v>
      </c>
      <c r="E110" s="58" t="s">
        <v>1229</v>
      </c>
      <c r="F110" s="65">
        <v>41730</v>
      </c>
      <c r="G110" s="60" t="s">
        <v>382</v>
      </c>
      <c r="H110" s="58" t="s">
        <v>385</v>
      </c>
      <c r="I110" s="66">
        <v>0.76944444444444438</v>
      </c>
      <c r="J110" s="58">
        <v>1</v>
      </c>
      <c r="K110" s="56" t="s">
        <v>95</v>
      </c>
      <c r="L110" s="67">
        <v>10</v>
      </c>
      <c r="M110" s="67">
        <v>2</v>
      </c>
      <c r="N110" s="67">
        <v>1</v>
      </c>
      <c r="O110" s="58" t="s">
        <v>63</v>
      </c>
      <c r="P110" s="56" t="s">
        <v>141</v>
      </c>
      <c r="Q110" s="62"/>
      <c r="R110" s="62">
        <v>0</v>
      </c>
      <c r="S110" s="56"/>
      <c r="T110" s="56"/>
      <c r="V110" s="62"/>
      <c r="W110" s="62"/>
      <c r="X110" s="56"/>
      <c r="AD110" s="62">
        <f>LOOKUP($D110,'Design Component Spatial Info'!$C$2:$C$230,'Design Component Spatial Info'!E$2:E$230)</f>
        <v>10</v>
      </c>
      <c r="AE110" s="62">
        <f>LOOKUP($D110,'Design Component Spatial Info'!$C$2:$C$230,'Design Component Spatial Info'!F$2:F$230)</f>
        <v>677190.38100000005</v>
      </c>
      <c r="AF110" s="62">
        <f>LOOKUP($D110,'Design Component Spatial Info'!$C$2:$C$230,'Design Component Spatial Info'!G$2:G$230)</f>
        <v>5481201.9639999997</v>
      </c>
      <c r="AG110" s="67">
        <f t="shared" si="3"/>
        <v>0</v>
      </c>
      <c r="AH110" s="67">
        <f t="shared" si="4"/>
        <v>0</v>
      </c>
      <c r="AI110" s="136">
        <f>LOOKUP($D110,'Design Component Spatial Info'!$C$2:$C$230,'Design Component Spatial Info'!I$2:I$230)</f>
        <v>1399622.9526800001</v>
      </c>
      <c r="AJ110" s="136">
        <f>LOOKUP($D110,'Design Component Spatial Info'!$C$2:$C$230,'Design Component Spatial Info'!J$2:J$230)</f>
        <v>501748.99874000001</v>
      </c>
    </row>
    <row r="111" spans="1:38" x14ac:dyDescent="0.2">
      <c r="A111" s="60" t="s">
        <v>764</v>
      </c>
      <c r="B111" s="60" t="s">
        <v>160</v>
      </c>
      <c r="C111" s="60" t="s">
        <v>31</v>
      </c>
      <c r="D111" s="58" t="s">
        <v>294</v>
      </c>
      <c r="E111" s="58" t="s">
        <v>1230</v>
      </c>
      <c r="F111" s="65">
        <v>41730</v>
      </c>
      <c r="G111" s="60" t="s">
        <v>382</v>
      </c>
      <c r="H111" s="58" t="s">
        <v>385</v>
      </c>
      <c r="I111" s="66">
        <v>0.77430555555555547</v>
      </c>
      <c r="J111" s="58">
        <v>1</v>
      </c>
      <c r="K111" s="56" t="s">
        <v>95</v>
      </c>
      <c r="L111" s="67">
        <v>10</v>
      </c>
      <c r="M111" s="67">
        <v>2</v>
      </c>
      <c r="N111" s="67">
        <v>1</v>
      </c>
      <c r="O111" s="58" t="s">
        <v>63</v>
      </c>
      <c r="P111" s="56" t="s">
        <v>141</v>
      </c>
      <c r="Q111" s="62"/>
      <c r="R111" s="62">
        <v>0</v>
      </c>
      <c r="S111" s="56"/>
      <c r="T111" s="56"/>
      <c r="V111" s="62"/>
      <c r="W111" s="62"/>
      <c r="X111" s="56"/>
      <c r="AD111" s="62">
        <f>LOOKUP($D111,'Design Component Spatial Info'!$C$2:$C$230,'Design Component Spatial Info'!E$2:E$230)</f>
        <v>10</v>
      </c>
      <c r="AE111" s="62">
        <f>LOOKUP($D111,'Design Component Spatial Info'!$C$2:$C$230,'Design Component Spatial Info'!F$2:F$230)</f>
        <v>678099.26199999999</v>
      </c>
      <c r="AF111" s="62">
        <f>LOOKUP($D111,'Design Component Spatial Info'!$C$2:$C$230,'Design Component Spatial Info'!G$2:G$230)</f>
        <v>5483157.0130000003</v>
      </c>
      <c r="AG111" s="67">
        <f t="shared" si="3"/>
        <v>0</v>
      </c>
      <c r="AH111" s="67">
        <f t="shared" si="4"/>
        <v>0</v>
      </c>
      <c r="AI111" s="136">
        <f>LOOKUP($D111,'Design Component Spatial Info'!$C$2:$C$230,'Design Component Spatial Info'!I$2:I$230)</f>
        <v>1396886.68245</v>
      </c>
      <c r="AJ111" s="136">
        <f>LOOKUP($D111,'Design Component Spatial Info'!$C$2:$C$230,'Design Component Spatial Info'!J$2:J$230)</f>
        <v>502330.76699999999</v>
      </c>
    </row>
    <row r="112" spans="1:38" x14ac:dyDescent="0.2">
      <c r="A112" s="60" t="s">
        <v>764</v>
      </c>
      <c r="B112" s="60" t="s">
        <v>160</v>
      </c>
      <c r="C112" s="60" t="s">
        <v>31</v>
      </c>
      <c r="D112" s="58" t="s">
        <v>295</v>
      </c>
      <c r="E112" s="58" t="s">
        <v>779</v>
      </c>
      <c r="F112" s="65">
        <v>41730</v>
      </c>
      <c r="G112" s="60" t="s">
        <v>382</v>
      </c>
      <c r="H112" s="58" t="s">
        <v>385</v>
      </c>
      <c r="I112" s="66">
        <v>0.77916666666666667</v>
      </c>
      <c r="J112" s="58">
        <v>1</v>
      </c>
      <c r="K112" s="56" t="s">
        <v>95</v>
      </c>
      <c r="L112" s="67">
        <v>9</v>
      </c>
      <c r="M112" s="67">
        <v>1</v>
      </c>
      <c r="N112" s="67">
        <v>1</v>
      </c>
      <c r="O112" s="58" t="s">
        <v>63</v>
      </c>
      <c r="P112" s="56" t="s">
        <v>141</v>
      </c>
      <c r="Q112" s="62"/>
      <c r="R112" s="62">
        <v>0</v>
      </c>
      <c r="S112" s="56"/>
      <c r="T112" s="56"/>
      <c r="V112" s="62"/>
      <c r="W112" s="62"/>
      <c r="X112" s="56"/>
      <c r="AD112" s="62">
        <f>LOOKUP($D112,'Design Component Spatial Info'!$C$2:$C$230,'Design Component Spatial Info'!E$2:E$230)</f>
        <v>10</v>
      </c>
      <c r="AE112" s="62">
        <f>LOOKUP($D112,'Design Component Spatial Info'!$C$2:$C$230,'Design Component Spatial Info'!F$2:F$230)</f>
        <v>677360.88600000006</v>
      </c>
      <c r="AF112" s="62">
        <f>LOOKUP($D112,'Design Component Spatial Info'!$C$2:$C$230,'Design Component Spatial Info'!G$2:G$230)</f>
        <v>5483487.2850000001</v>
      </c>
      <c r="AG112" s="67">
        <f t="shared" si="3"/>
        <v>0</v>
      </c>
      <c r="AH112" s="67">
        <f t="shared" si="4"/>
        <v>0</v>
      </c>
      <c r="AI112" s="136">
        <f>LOOKUP($D112,'Design Component Spatial Info'!$C$2:$C$230,'Design Component Spatial Info'!I$2:I$230)</f>
        <v>1396912.7236800001</v>
      </c>
      <c r="AJ112" s="136">
        <f>LOOKUP($D112,'Design Component Spatial Info'!$C$2:$C$230,'Design Component Spatial Info'!J$2:J$230)</f>
        <v>501523.48887</v>
      </c>
    </row>
    <row r="113" spans="1:38" x14ac:dyDescent="0.2">
      <c r="A113" s="60" t="s">
        <v>764</v>
      </c>
      <c r="B113" s="60" t="s">
        <v>160</v>
      </c>
      <c r="C113" s="60" t="s">
        <v>31</v>
      </c>
      <c r="D113" s="58" t="s">
        <v>298</v>
      </c>
      <c r="E113" s="58" t="s">
        <v>1226</v>
      </c>
      <c r="F113" s="65">
        <v>41731</v>
      </c>
      <c r="G113" s="60" t="s">
        <v>382</v>
      </c>
      <c r="H113" s="58" t="s">
        <v>385</v>
      </c>
      <c r="I113" s="66">
        <v>0.26874999999999999</v>
      </c>
      <c r="J113" s="58">
        <v>1</v>
      </c>
      <c r="K113" s="56" t="s">
        <v>95</v>
      </c>
      <c r="L113" s="67">
        <v>-2</v>
      </c>
      <c r="M113" s="67">
        <v>0</v>
      </c>
      <c r="N113" s="67">
        <v>2</v>
      </c>
      <c r="O113" s="58" t="s">
        <v>63</v>
      </c>
      <c r="P113" s="56" t="s">
        <v>141</v>
      </c>
      <c r="Q113" s="62"/>
      <c r="R113" s="62">
        <v>0</v>
      </c>
      <c r="S113" s="56"/>
      <c r="T113" s="56"/>
      <c r="V113" s="62"/>
      <c r="W113" s="62"/>
      <c r="X113" s="56"/>
      <c r="AD113" s="62">
        <f>LOOKUP($D113,'Design Component Spatial Info'!$C$2:$C$230,'Design Component Spatial Info'!E$2:E$230)</f>
        <v>10</v>
      </c>
      <c r="AE113" s="62">
        <f>LOOKUP($D113,'Design Component Spatial Info'!$C$2:$C$230,'Design Component Spatial Info'!F$2:F$230)</f>
        <v>677851.20700000005</v>
      </c>
      <c r="AF113" s="62">
        <f>LOOKUP($D113,'Design Component Spatial Info'!$C$2:$C$230,'Design Component Spatial Info'!G$2:G$230)</f>
        <v>5478420.1239999998</v>
      </c>
      <c r="AG113" s="67">
        <f t="shared" si="3"/>
        <v>0</v>
      </c>
      <c r="AH113" s="67">
        <f t="shared" si="4"/>
        <v>0</v>
      </c>
      <c r="AI113" s="136">
        <f>LOOKUP($D113,'Design Component Spatial Info'!$C$2:$C$230,'Design Component Spatial Info'!I$2:I$230)</f>
        <v>1399393.7470199999</v>
      </c>
      <c r="AJ113" s="136">
        <f>LOOKUP($D113,'Design Component Spatial Info'!$C$2:$C$230,'Design Component Spatial Info'!J$2:J$230)</f>
        <v>504626.42274000001</v>
      </c>
    </row>
    <row r="114" spans="1:38" x14ac:dyDescent="0.2">
      <c r="A114" s="60" t="s">
        <v>764</v>
      </c>
      <c r="B114" s="60" t="s">
        <v>160</v>
      </c>
      <c r="C114" s="60" t="s">
        <v>31</v>
      </c>
      <c r="D114" s="58" t="s">
        <v>299</v>
      </c>
      <c r="E114" s="58" t="s">
        <v>1226</v>
      </c>
      <c r="F114" s="65">
        <v>41731</v>
      </c>
      <c r="G114" s="60" t="s">
        <v>382</v>
      </c>
      <c r="H114" s="58" t="s">
        <v>385</v>
      </c>
      <c r="I114" s="66">
        <v>0.27430555555555552</v>
      </c>
      <c r="J114" s="58">
        <v>1</v>
      </c>
      <c r="K114" s="56" t="s">
        <v>95</v>
      </c>
      <c r="L114" s="67">
        <v>-2</v>
      </c>
      <c r="M114" s="67">
        <v>0</v>
      </c>
      <c r="N114" s="67">
        <v>2</v>
      </c>
      <c r="O114" s="58" t="s">
        <v>63</v>
      </c>
      <c r="P114" s="56" t="s">
        <v>141</v>
      </c>
      <c r="Q114" s="62"/>
      <c r="R114" s="62">
        <v>0</v>
      </c>
      <c r="S114" s="56"/>
      <c r="T114" s="56"/>
      <c r="V114" s="62"/>
      <c r="W114" s="62"/>
      <c r="X114" s="56"/>
      <c r="AD114" s="62">
        <f>LOOKUP($D114,'Design Component Spatial Info'!$C$2:$C$230,'Design Component Spatial Info'!E$2:E$230)</f>
        <v>10</v>
      </c>
      <c r="AE114" s="62">
        <f>LOOKUP($D114,'Design Component Spatial Info'!$C$2:$C$230,'Design Component Spatial Info'!F$2:F$230)</f>
        <v>676828.01899999997</v>
      </c>
      <c r="AF114" s="62">
        <f>LOOKUP($D114,'Design Component Spatial Info'!$C$2:$C$230,'Design Component Spatial Info'!G$2:G$230)</f>
        <v>5477689.2740000002</v>
      </c>
      <c r="AG114" s="67">
        <f t="shared" si="3"/>
        <v>0</v>
      </c>
      <c r="AH114" s="67">
        <f t="shared" si="4"/>
        <v>0</v>
      </c>
      <c r="AI114" s="136">
        <f>LOOKUP($D114,'Design Component Spatial Info'!$C$2:$C$230,'Design Component Spatial Info'!I$2:I$230)</f>
        <v>1399898.6883100001</v>
      </c>
      <c r="AJ114" s="136">
        <f>LOOKUP($D114,'Design Component Spatial Info'!$C$2:$C$230,'Design Component Spatial Info'!J$2:J$230)</f>
        <v>504038.26049000002</v>
      </c>
    </row>
    <row r="115" spans="1:38" x14ac:dyDescent="0.2">
      <c r="A115" s="60" t="s">
        <v>764</v>
      </c>
      <c r="B115" s="60" t="s">
        <v>160</v>
      </c>
      <c r="C115" s="60" t="s">
        <v>31</v>
      </c>
      <c r="D115" s="58" t="s">
        <v>300</v>
      </c>
      <c r="E115" s="58" t="s">
        <v>1227</v>
      </c>
      <c r="F115" s="65">
        <v>41731</v>
      </c>
      <c r="G115" s="60" t="s">
        <v>382</v>
      </c>
      <c r="H115" s="58" t="s">
        <v>385</v>
      </c>
      <c r="I115" s="66">
        <v>0.27916666666666667</v>
      </c>
      <c r="J115" s="58">
        <v>1</v>
      </c>
      <c r="K115" s="56" t="s">
        <v>95</v>
      </c>
      <c r="L115" s="67">
        <v>-2</v>
      </c>
      <c r="M115" s="67">
        <v>0</v>
      </c>
      <c r="N115" s="67">
        <v>2</v>
      </c>
      <c r="O115" s="58" t="s">
        <v>63</v>
      </c>
      <c r="P115" s="56" t="s">
        <v>141</v>
      </c>
      <c r="Q115" s="62"/>
      <c r="R115" s="62">
        <v>0</v>
      </c>
      <c r="S115" s="56"/>
      <c r="T115" s="56"/>
      <c r="V115" s="62"/>
      <c r="W115" s="62"/>
      <c r="X115" s="56"/>
      <c r="AD115" s="62">
        <f>LOOKUP($D115,'Design Component Spatial Info'!$C$2:$C$230,'Design Component Spatial Info'!E$2:E$230)</f>
        <v>10</v>
      </c>
      <c r="AE115" s="62">
        <f>LOOKUP($D115,'Design Component Spatial Info'!$C$2:$C$230,'Design Component Spatial Info'!F$2:F$230)</f>
        <v>675926.85</v>
      </c>
      <c r="AF115" s="62">
        <f>LOOKUP($D115,'Design Component Spatial Info'!$C$2:$C$230,'Design Component Spatial Info'!G$2:G$230)</f>
        <v>5477476.477</v>
      </c>
      <c r="AG115" s="67">
        <f t="shared" si="3"/>
        <v>0</v>
      </c>
      <c r="AH115" s="67">
        <f t="shared" si="4"/>
        <v>0</v>
      </c>
      <c r="AI115" s="136">
        <f>LOOKUP($D115,'Design Component Spatial Info'!$C$2:$C$230,'Design Component Spatial Info'!I$2:I$230)</f>
        <v>1399758.06645</v>
      </c>
      <c r="AJ115" s="136">
        <f>LOOKUP($D115,'Design Component Spatial Info'!$C$2:$C$230,'Design Component Spatial Info'!J$2:J$230)</f>
        <v>503297.93793000001</v>
      </c>
    </row>
    <row r="116" spans="1:38" x14ac:dyDescent="0.2">
      <c r="A116" s="60" t="s">
        <v>764</v>
      </c>
      <c r="B116" s="60" t="s">
        <v>160</v>
      </c>
      <c r="C116" s="60" t="s">
        <v>31</v>
      </c>
      <c r="D116" s="58" t="s">
        <v>301</v>
      </c>
      <c r="E116" s="58" t="s">
        <v>1228</v>
      </c>
      <c r="F116" s="65">
        <v>41731</v>
      </c>
      <c r="G116" s="60" t="s">
        <v>382</v>
      </c>
      <c r="H116" s="58" t="s">
        <v>385</v>
      </c>
      <c r="I116" s="66">
        <v>0.28611111111111115</v>
      </c>
      <c r="J116" s="58">
        <v>1</v>
      </c>
      <c r="K116" s="56" t="s">
        <v>95</v>
      </c>
      <c r="L116" s="67">
        <v>-2</v>
      </c>
      <c r="M116" s="67">
        <v>1</v>
      </c>
      <c r="N116" s="67">
        <v>2</v>
      </c>
      <c r="O116" s="58" t="s">
        <v>63</v>
      </c>
      <c r="P116" s="56" t="s">
        <v>383</v>
      </c>
      <c r="Q116" s="62">
        <v>0</v>
      </c>
      <c r="R116" s="62">
        <v>1</v>
      </c>
      <c r="S116" s="56" t="s">
        <v>75</v>
      </c>
      <c r="T116" s="56" t="s">
        <v>43</v>
      </c>
      <c r="U116" s="56" t="s">
        <v>83</v>
      </c>
      <c r="V116" s="62">
        <v>20</v>
      </c>
      <c r="W116" s="62">
        <v>350</v>
      </c>
      <c r="X116" s="56" t="s">
        <v>145</v>
      </c>
      <c r="Y116" s="56" t="s">
        <v>121</v>
      </c>
      <c r="AA116" s="56" t="s">
        <v>1028</v>
      </c>
      <c r="AD116" s="62">
        <f>LOOKUP($D116,'Design Component Spatial Info'!$C$2:$C$230,'Design Component Spatial Info'!E$2:E$230)</f>
        <v>10</v>
      </c>
      <c r="AE116" s="62">
        <f>LOOKUP($D116,'Design Component Spatial Info'!$C$2:$C$230,'Design Component Spatial Info'!F$2:F$230)</f>
        <v>676558.79200000002</v>
      </c>
      <c r="AF116" s="62">
        <f>LOOKUP($D116,'Design Component Spatial Info'!$C$2:$C$230,'Design Component Spatial Info'!G$2:G$230)</f>
        <v>5476649.0029999996</v>
      </c>
      <c r="AG116" s="67">
        <f t="shared" si="3"/>
        <v>676678.49905016401</v>
      </c>
      <c r="AH116" s="67">
        <f t="shared" si="4"/>
        <v>5476977.8954172749</v>
      </c>
      <c r="AI116" s="136">
        <f>LOOKUP($D116,'Design Component Spatial Info'!$C$2:$C$230,'Design Component Spatial Info'!I$2:I$230)</f>
        <v>1399740.7017000001</v>
      </c>
      <c r="AJ116" s="136">
        <f>LOOKUP($D116,'Design Component Spatial Info'!$C$2:$C$230,'Design Component Spatial Info'!J$2:J$230)</f>
        <v>502504.29009999998</v>
      </c>
      <c r="AK116">
        <v>1394318</v>
      </c>
      <c r="AL116">
        <v>504422</v>
      </c>
    </row>
    <row r="117" spans="1:38" x14ac:dyDescent="0.2">
      <c r="A117" s="60" t="s">
        <v>764</v>
      </c>
      <c r="B117" s="60" t="s">
        <v>160</v>
      </c>
      <c r="C117" s="60" t="s">
        <v>31</v>
      </c>
      <c r="D117" s="58" t="s">
        <v>302</v>
      </c>
      <c r="E117" s="58" t="s">
        <v>1225</v>
      </c>
      <c r="F117" s="65">
        <v>41731</v>
      </c>
      <c r="G117" s="60" t="s">
        <v>382</v>
      </c>
      <c r="H117" s="58" t="s">
        <v>385</v>
      </c>
      <c r="I117" s="66">
        <v>0.29236111111111113</v>
      </c>
      <c r="J117" s="58">
        <v>1</v>
      </c>
      <c r="K117" s="56" t="s">
        <v>95</v>
      </c>
      <c r="L117" s="67">
        <v>-2</v>
      </c>
      <c r="M117" s="67">
        <v>0</v>
      </c>
      <c r="N117" s="67">
        <v>2</v>
      </c>
      <c r="O117" s="58" t="s">
        <v>63</v>
      </c>
      <c r="P117" s="56" t="s">
        <v>141</v>
      </c>
      <c r="Q117" s="62"/>
      <c r="R117" s="62">
        <v>0</v>
      </c>
      <c r="S117" s="56"/>
      <c r="T117" s="56"/>
      <c r="V117" s="62"/>
      <c r="W117" s="62"/>
      <c r="X117" s="56"/>
      <c r="AD117" s="62">
        <f>LOOKUP($D117,'Design Component Spatial Info'!$C$2:$C$230,'Design Component Spatial Info'!E$2:E$230)</f>
        <v>10</v>
      </c>
      <c r="AE117" s="62">
        <f>LOOKUP($D117,'Design Component Spatial Info'!$C$2:$C$230,'Design Component Spatial Info'!F$2:F$230)</f>
        <v>676783.76599999995</v>
      </c>
      <c r="AF117" s="62">
        <f>LOOKUP($D117,'Design Component Spatial Info'!$C$2:$C$230,'Design Component Spatial Info'!G$2:G$230)</f>
        <v>5471946.8250000002</v>
      </c>
      <c r="AG117" s="67">
        <f t="shared" si="3"/>
        <v>0</v>
      </c>
      <c r="AH117" s="67">
        <f t="shared" si="4"/>
        <v>0</v>
      </c>
      <c r="AI117" s="136">
        <f>LOOKUP($D117,'Design Component Spatial Info'!$C$2:$C$230,'Design Component Spatial Info'!I$2:I$230)</f>
        <v>1399162.43967</v>
      </c>
      <c r="AJ117" s="136">
        <f>LOOKUP($D117,'Design Component Spatial Info'!$C$2:$C$230,'Design Component Spatial Info'!J$2:J$230)</f>
        <v>506197.60782999999</v>
      </c>
    </row>
    <row r="118" spans="1:38" x14ac:dyDescent="0.2">
      <c r="A118" s="60" t="s">
        <v>764</v>
      </c>
      <c r="B118" s="60" t="s">
        <v>160</v>
      </c>
      <c r="C118" s="60" t="s">
        <v>31</v>
      </c>
      <c r="D118" s="58" t="s">
        <v>303</v>
      </c>
      <c r="E118" s="58" t="s">
        <v>1225</v>
      </c>
      <c r="F118" s="65">
        <v>41731</v>
      </c>
      <c r="G118" s="60" t="s">
        <v>382</v>
      </c>
      <c r="H118" s="58" t="s">
        <v>385</v>
      </c>
      <c r="I118" s="66">
        <v>0.29652777777777778</v>
      </c>
      <c r="J118" s="58">
        <v>1</v>
      </c>
      <c r="K118" s="56" t="s">
        <v>95</v>
      </c>
      <c r="L118" s="67">
        <v>-2</v>
      </c>
      <c r="M118" s="67">
        <v>1</v>
      </c>
      <c r="N118" s="67">
        <v>2</v>
      </c>
      <c r="O118" s="58" t="s">
        <v>63</v>
      </c>
      <c r="P118" s="56" t="s">
        <v>141</v>
      </c>
      <c r="Q118" s="62"/>
      <c r="R118" s="62">
        <v>0</v>
      </c>
      <c r="S118" s="56"/>
      <c r="T118" s="56"/>
      <c r="V118" s="62"/>
      <c r="W118" s="62"/>
      <c r="X118" s="56"/>
      <c r="AD118" s="62">
        <f>LOOKUP($D118,'Design Component Spatial Info'!$C$2:$C$230,'Design Component Spatial Info'!E$2:E$230)</f>
        <v>10</v>
      </c>
      <c r="AE118" s="62">
        <f>LOOKUP($D118,'Design Component Spatial Info'!$C$2:$C$230,'Design Component Spatial Info'!F$2:F$230)</f>
        <v>676223.75399999996</v>
      </c>
      <c r="AF118" s="62">
        <f>LOOKUP($D118,'Design Component Spatial Info'!$C$2:$C$230,'Design Component Spatial Info'!G$2:G$230)</f>
        <v>5471464.659</v>
      </c>
      <c r="AG118" s="67">
        <f t="shared" si="3"/>
        <v>0</v>
      </c>
      <c r="AH118" s="67">
        <f t="shared" si="4"/>
        <v>0</v>
      </c>
      <c r="AI118" s="136">
        <f>LOOKUP($D118,'Design Component Spatial Info'!$C$2:$C$230,'Design Component Spatial Info'!I$2:I$230)</f>
        <v>1399305.7186499999</v>
      </c>
      <c r="AJ118" s="136">
        <f>LOOKUP($D118,'Design Component Spatial Info'!$C$2:$C$230,'Design Component Spatial Info'!J$2:J$230)</f>
        <v>505416.21213</v>
      </c>
    </row>
    <row r="119" spans="1:38" x14ac:dyDescent="0.2">
      <c r="A119" s="60" t="s">
        <v>764</v>
      </c>
      <c r="B119" s="60" t="s">
        <v>160</v>
      </c>
      <c r="C119" s="60" t="s">
        <v>31</v>
      </c>
      <c r="D119" s="58" t="s">
        <v>315</v>
      </c>
      <c r="E119" s="58" t="s">
        <v>1218</v>
      </c>
      <c r="F119" s="65">
        <v>41731</v>
      </c>
      <c r="G119" s="60" t="s">
        <v>382</v>
      </c>
      <c r="H119" s="58" t="s">
        <v>385</v>
      </c>
      <c r="I119" s="66">
        <v>0.31111111111111112</v>
      </c>
      <c r="J119" s="58">
        <v>1</v>
      </c>
      <c r="K119" s="56" t="s">
        <v>95</v>
      </c>
      <c r="L119" s="67">
        <v>2</v>
      </c>
      <c r="M119" s="67">
        <v>1</v>
      </c>
      <c r="N119" s="67">
        <v>2</v>
      </c>
      <c r="O119" s="58" t="s">
        <v>63</v>
      </c>
      <c r="P119" s="56" t="s">
        <v>383</v>
      </c>
      <c r="Q119" s="62">
        <v>95</v>
      </c>
      <c r="R119" s="62">
        <v>1</v>
      </c>
      <c r="S119" s="56" t="s">
        <v>135</v>
      </c>
      <c r="T119" s="56" t="s">
        <v>39</v>
      </c>
      <c r="U119" s="56" t="s">
        <v>87</v>
      </c>
      <c r="V119" s="62">
        <v>190</v>
      </c>
      <c r="W119" s="62">
        <v>800</v>
      </c>
      <c r="X119" s="56" t="s">
        <v>145</v>
      </c>
      <c r="Y119" s="56" t="s">
        <v>121</v>
      </c>
      <c r="AA119" s="56" t="s">
        <v>1029</v>
      </c>
      <c r="AD119" s="62">
        <f>LOOKUP($D119,'Design Component Spatial Info'!$C$2:$C$230,'Design Component Spatial Info'!E$2:E$230)</f>
        <v>10</v>
      </c>
      <c r="AE119" s="62">
        <f>LOOKUP($D119,'Design Component Spatial Info'!$C$2:$C$230,'Design Component Spatial Info'!F$2:F$230)</f>
        <v>684776.33299999998</v>
      </c>
      <c r="AF119" s="62">
        <f>LOOKUP($D119,'Design Component Spatial Info'!$C$2:$C$230,'Design Component Spatial Info'!G$2:G$230)</f>
        <v>5480589.9539999999</v>
      </c>
      <c r="AG119" s="67">
        <f t="shared" si="3"/>
        <v>684637.41445786646</v>
      </c>
      <c r="AH119" s="67">
        <f t="shared" si="4"/>
        <v>5479802.1077975901</v>
      </c>
      <c r="AI119" s="136">
        <f>LOOKUP($D119,'Design Component Spatial Info'!$C$2:$C$230,'Design Component Spatial Info'!I$2:I$230)</f>
        <v>1365858.993</v>
      </c>
      <c r="AJ119" s="136">
        <f>LOOKUP($D119,'Design Component Spatial Info'!$C$2:$C$230,'Design Component Spatial Info'!J$2:J$230)</f>
        <v>574626.84580000001</v>
      </c>
      <c r="AK119">
        <v>1402149</v>
      </c>
      <c r="AL119">
        <v>507596</v>
      </c>
    </row>
    <row r="120" spans="1:38" x14ac:dyDescent="0.2">
      <c r="A120" s="60" t="s">
        <v>764</v>
      </c>
      <c r="B120" s="60" t="s">
        <v>160</v>
      </c>
      <c r="C120" s="60" t="s">
        <v>31</v>
      </c>
      <c r="D120" s="58" t="s">
        <v>316</v>
      </c>
      <c r="E120" s="58" t="s">
        <v>1219</v>
      </c>
      <c r="F120" s="65">
        <v>41731</v>
      </c>
      <c r="G120" s="60" t="s">
        <v>382</v>
      </c>
      <c r="H120" s="58" t="s">
        <v>385</v>
      </c>
      <c r="I120" s="66">
        <v>0.31597222222222221</v>
      </c>
      <c r="J120" s="58">
        <v>1</v>
      </c>
      <c r="K120" s="56" t="s">
        <v>95</v>
      </c>
      <c r="L120" s="67">
        <v>2</v>
      </c>
      <c r="M120" s="67">
        <v>0</v>
      </c>
      <c r="N120" s="67">
        <v>2</v>
      </c>
      <c r="O120" s="58" t="s">
        <v>63</v>
      </c>
      <c r="P120" s="56" t="s">
        <v>383</v>
      </c>
      <c r="Q120" s="62">
        <v>0</v>
      </c>
      <c r="R120" s="62">
        <v>1</v>
      </c>
      <c r="S120" s="56" t="s">
        <v>135</v>
      </c>
      <c r="T120" s="56" t="s">
        <v>39</v>
      </c>
      <c r="U120" s="56" t="s">
        <v>87</v>
      </c>
      <c r="V120" s="62">
        <v>150</v>
      </c>
      <c r="W120" s="62">
        <v>600</v>
      </c>
      <c r="X120" s="56" t="s">
        <v>145</v>
      </c>
      <c r="Y120" s="56" t="s">
        <v>121</v>
      </c>
      <c r="AA120" s="56" t="s">
        <v>1030</v>
      </c>
      <c r="AB120" s="56" t="s">
        <v>415</v>
      </c>
      <c r="AD120" s="62">
        <f>LOOKUP($D120,'Design Component Spatial Info'!$C$2:$C$230,'Design Component Spatial Info'!E$2:E$230)</f>
        <v>10</v>
      </c>
      <c r="AE120" s="62">
        <f>LOOKUP($D120,'Design Component Spatial Info'!$C$2:$C$230,'Design Component Spatial Info'!F$2:F$230)</f>
        <v>684868.91700000002</v>
      </c>
      <c r="AF120" s="62">
        <f>LOOKUP($D120,'Design Component Spatial Info'!$C$2:$C$230,'Design Component Spatial Info'!G$2:G$230)</f>
        <v>5479810.0219999999</v>
      </c>
      <c r="AG120" s="67">
        <f t="shared" si="3"/>
        <v>685168.91700000002</v>
      </c>
      <c r="AH120" s="67">
        <f t="shared" si="4"/>
        <v>5479290.4067577291</v>
      </c>
      <c r="AI120" s="136">
        <f>LOOKUP($D120,'Design Component Spatial Info'!$C$2:$C$230,'Design Component Spatial Info'!I$2:I$230)</f>
        <v>1365521.581</v>
      </c>
      <c r="AJ120" s="136">
        <f>LOOKUP($D120,'Design Component Spatial Info'!$C$2:$C$230,'Design Component Spatial Info'!J$2:J$230)</f>
        <v>573903.14670000004</v>
      </c>
      <c r="AK120">
        <v>1402703</v>
      </c>
      <c r="AL120">
        <v>507109</v>
      </c>
    </row>
    <row r="121" spans="1:38" x14ac:dyDescent="0.2">
      <c r="A121" s="60" t="s">
        <v>764</v>
      </c>
      <c r="B121" s="60" t="s">
        <v>160</v>
      </c>
      <c r="C121" s="60" t="s">
        <v>31</v>
      </c>
      <c r="D121" s="58" t="s">
        <v>316</v>
      </c>
      <c r="E121" s="58" t="s">
        <v>1219</v>
      </c>
      <c r="F121" s="65">
        <v>41731</v>
      </c>
      <c r="G121" s="60" t="s">
        <v>382</v>
      </c>
      <c r="H121" s="58" t="s">
        <v>385</v>
      </c>
      <c r="I121" s="66">
        <v>0.31597222222222221</v>
      </c>
      <c r="J121" s="58">
        <v>2</v>
      </c>
      <c r="K121" s="56" t="s">
        <v>95</v>
      </c>
      <c r="L121" s="67">
        <v>2</v>
      </c>
      <c r="M121" s="67">
        <v>0</v>
      </c>
      <c r="N121" s="67">
        <v>2</v>
      </c>
      <c r="O121" s="58" t="s">
        <v>63</v>
      </c>
      <c r="P121" s="56" t="s">
        <v>383</v>
      </c>
      <c r="Q121" s="62">
        <v>110</v>
      </c>
      <c r="R121" s="62">
        <v>1</v>
      </c>
      <c r="S121" s="56" t="s">
        <v>135</v>
      </c>
      <c r="T121" s="56" t="s">
        <v>144</v>
      </c>
      <c r="U121" s="56" t="s">
        <v>87</v>
      </c>
      <c r="V121" s="62">
        <v>215</v>
      </c>
      <c r="W121" s="62">
        <v>150</v>
      </c>
      <c r="X121" s="56" t="s">
        <v>145</v>
      </c>
      <c r="Y121" s="56" t="s">
        <v>121</v>
      </c>
      <c r="AA121" s="56" t="s">
        <v>1031</v>
      </c>
      <c r="AD121" s="62">
        <f>LOOKUP($D121,'Design Component Spatial Info'!$C$2:$C$230,'Design Component Spatial Info'!E$2:E$230)</f>
        <v>10</v>
      </c>
      <c r="AE121" s="62">
        <f>LOOKUP($D121,'Design Component Spatial Info'!$C$2:$C$230,'Design Component Spatial Info'!F$2:F$230)</f>
        <v>684868.91700000002</v>
      </c>
      <c r="AF121" s="62">
        <f>LOOKUP($D121,'Design Component Spatial Info'!$C$2:$C$230,'Design Component Spatial Info'!G$2:G$230)</f>
        <v>5479810.0219999999</v>
      </c>
      <c r="AG121" s="67">
        <f t="shared" si="3"/>
        <v>684782.88053454738</v>
      </c>
      <c r="AH121" s="67">
        <f t="shared" si="4"/>
        <v>5479687.1491933567</v>
      </c>
      <c r="AI121" s="136">
        <f>LOOKUP($D121,'Design Component Spatial Info'!$C$2:$C$230,'Design Component Spatial Info'!I$2:I$230)</f>
        <v>1365521.581</v>
      </c>
      <c r="AJ121" s="136">
        <f>LOOKUP($D121,'Design Component Spatial Info'!$C$2:$C$230,'Design Component Spatial Info'!J$2:J$230)</f>
        <v>573903.14670000004</v>
      </c>
      <c r="AK121">
        <v>1402299</v>
      </c>
      <c r="AL121">
        <v>507488</v>
      </c>
    </row>
    <row r="122" spans="1:38" x14ac:dyDescent="0.2">
      <c r="A122" s="60" t="s">
        <v>764</v>
      </c>
      <c r="B122" s="60" t="s">
        <v>160</v>
      </c>
      <c r="C122" s="60" t="s">
        <v>31</v>
      </c>
      <c r="D122" s="58" t="s">
        <v>317</v>
      </c>
      <c r="E122" s="58" t="s">
        <v>1219</v>
      </c>
      <c r="F122" s="65">
        <v>41731</v>
      </c>
      <c r="G122" s="60" t="s">
        <v>382</v>
      </c>
      <c r="H122" s="58" t="s">
        <v>385</v>
      </c>
      <c r="I122" s="66">
        <v>0.32083333333333336</v>
      </c>
      <c r="J122" s="58">
        <v>1</v>
      </c>
      <c r="K122" s="56" t="s">
        <v>95</v>
      </c>
      <c r="L122" s="67">
        <v>0</v>
      </c>
      <c r="M122" s="67">
        <v>0</v>
      </c>
      <c r="N122" s="67">
        <v>2</v>
      </c>
      <c r="O122" s="58" t="s">
        <v>63</v>
      </c>
      <c r="P122" s="56" t="s">
        <v>383</v>
      </c>
      <c r="Q122" s="62">
        <v>0</v>
      </c>
      <c r="R122" s="62">
        <v>1</v>
      </c>
      <c r="S122" s="56" t="s">
        <v>135</v>
      </c>
      <c r="T122" s="56" t="s">
        <v>144</v>
      </c>
      <c r="U122" s="56" t="s">
        <v>87</v>
      </c>
      <c r="V122" s="62">
        <v>20</v>
      </c>
      <c r="W122" s="62">
        <v>150</v>
      </c>
      <c r="X122" s="56" t="s">
        <v>145</v>
      </c>
      <c r="Y122" s="56" t="s">
        <v>121</v>
      </c>
      <c r="AA122" s="56" t="s">
        <v>1032</v>
      </c>
      <c r="AD122" s="62">
        <f>LOOKUP($D122,'Design Component Spatial Info'!$C$2:$C$230,'Design Component Spatial Info'!E$2:E$230)</f>
        <v>10</v>
      </c>
      <c r="AE122" s="62">
        <f>LOOKUP($D122,'Design Component Spatial Info'!$C$2:$C$230,'Design Component Spatial Info'!F$2:F$230)</f>
        <v>684935.22199999995</v>
      </c>
      <c r="AF122" s="62">
        <f>LOOKUP($D122,'Design Component Spatial Info'!$C$2:$C$230,'Design Component Spatial Info'!G$2:G$230)</f>
        <v>5479032.0449999999</v>
      </c>
      <c r="AG122" s="67">
        <f t="shared" si="3"/>
        <v>684986.52502149879</v>
      </c>
      <c r="AH122" s="67">
        <f t="shared" si="4"/>
        <v>5479172.9988931175</v>
      </c>
      <c r="AI122" s="136">
        <f>LOOKUP($D122,'Design Component Spatial Info'!$C$2:$C$230,'Design Component Spatial Info'!I$2:I$230)</f>
        <v>1365117.6229999999</v>
      </c>
      <c r="AJ122" s="136">
        <f>LOOKUP($D122,'Design Component Spatial Info'!$C$2:$C$230,'Design Component Spatial Info'!J$2:J$230)</f>
        <v>573194.75219999999</v>
      </c>
      <c r="AK122">
        <v>1402526</v>
      </c>
      <c r="AL122">
        <v>506984</v>
      </c>
    </row>
    <row r="123" spans="1:38" x14ac:dyDescent="0.2">
      <c r="A123" s="60" t="s">
        <v>764</v>
      </c>
      <c r="B123" s="60" t="s">
        <v>160</v>
      </c>
      <c r="C123" s="60" t="s">
        <v>31</v>
      </c>
      <c r="D123" s="58" t="s">
        <v>317</v>
      </c>
      <c r="E123" s="58" t="s">
        <v>1219</v>
      </c>
      <c r="F123" s="65">
        <v>41731</v>
      </c>
      <c r="G123" s="60" t="s">
        <v>382</v>
      </c>
      <c r="H123" s="58" t="s">
        <v>385</v>
      </c>
      <c r="I123" s="66">
        <v>0.32083333333333336</v>
      </c>
      <c r="J123" s="58">
        <v>2</v>
      </c>
      <c r="K123" s="56" t="s">
        <v>95</v>
      </c>
      <c r="L123" s="67">
        <v>0</v>
      </c>
      <c r="M123" s="67">
        <v>0</v>
      </c>
      <c r="N123" s="67">
        <v>2</v>
      </c>
      <c r="O123" s="58" t="s">
        <v>63</v>
      </c>
      <c r="P123" s="56" t="s">
        <v>383</v>
      </c>
      <c r="Q123" s="62">
        <v>110</v>
      </c>
      <c r="R123" s="62">
        <v>1</v>
      </c>
      <c r="S123" s="56" t="s">
        <v>75</v>
      </c>
      <c r="T123" s="56" t="s">
        <v>43</v>
      </c>
      <c r="U123" s="56" t="s">
        <v>83</v>
      </c>
      <c r="V123" s="62">
        <v>300</v>
      </c>
      <c r="W123" s="62">
        <v>103</v>
      </c>
      <c r="X123" s="56" t="s">
        <v>145</v>
      </c>
      <c r="Y123" s="56" t="s">
        <v>121</v>
      </c>
      <c r="AA123" s="56" t="s">
        <v>1033</v>
      </c>
      <c r="AD123" s="62">
        <f>LOOKUP($D123,'Design Component Spatial Info'!$C$2:$C$230,'Design Component Spatial Info'!E$2:E$230)</f>
        <v>10</v>
      </c>
      <c r="AE123" s="62">
        <f>LOOKUP($D123,'Design Component Spatial Info'!$C$2:$C$230,'Design Component Spatial Info'!F$2:F$230)</f>
        <v>684935.22199999995</v>
      </c>
      <c r="AF123" s="62">
        <f>LOOKUP($D123,'Design Component Spatial Info'!$C$2:$C$230,'Design Component Spatial Info'!G$2:G$230)</f>
        <v>5479032.0449999999</v>
      </c>
      <c r="AG123" s="67">
        <f t="shared" si="3"/>
        <v>684846.0213834102</v>
      </c>
      <c r="AH123" s="67">
        <f t="shared" si="4"/>
        <v>5479083.5449999999</v>
      </c>
      <c r="AI123" s="136">
        <f>LOOKUP($D123,'Design Component Spatial Info'!$C$2:$C$230,'Design Component Spatial Info'!I$2:I$230)</f>
        <v>1365117.6229999999</v>
      </c>
      <c r="AJ123" s="136">
        <f>LOOKUP($D123,'Design Component Spatial Info'!$C$2:$C$230,'Design Component Spatial Info'!J$2:J$230)</f>
        <v>573194.75219999999</v>
      </c>
      <c r="AK123">
        <v>1402389</v>
      </c>
      <c r="AL123">
        <v>506888</v>
      </c>
    </row>
    <row r="124" spans="1:38" x14ac:dyDescent="0.2">
      <c r="A124" s="60" t="s">
        <v>764</v>
      </c>
      <c r="B124" s="60" t="s">
        <v>160</v>
      </c>
      <c r="C124" s="60" t="s">
        <v>31</v>
      </c>
      <c r="D124" s="58" t="s">
        <v>318</v>
      </c>
      <c r="E124" s="58" t="s">
        <v>783</v>
      </c>
      <c r="F124" s="65">
        <v>41731</v>
      </c>
      <c r="G124" s="60" t="s">
        <v>382</v>
      </c>
      <c r="H124" s="58" t="s">
        <v>385</v>
      </c>
      <c r="I124" s="66">
        <v>0.3263888888888889</v>
      </c>
      <c r="J124" s="58">
        <v>1</v>
      </c>
      <c r="K124" s="56" t="s">
        <v>95</v>
      </c>
      <c r="L124" s="67">
        <v>0</v>
      </c>
      <c r="M124" s="67">
        <v>0</v>
      </c>
      <c r="N124" s="67">
        <v>2</v>
      </c>
      <c r="O124" s="58" t="s">
        <v>63</v>
      </c>
      <c r="P124" s="56" t="s">
        <v>383</v>
      </c>
      <c r="Q124" s="62">
        <v>50</v>
      </c>
      <c r="R124" s="62">
        <v>1</v>
      </c>
      <c r="S124" s="56" t="s">
        <v>135</v>
      </c>
      <c r="T124" s="56" t="s">
        <v>39</v>
      </c>
      <c r="U124" s="56" t="s">
        <v>87</v>
      </c>
      <c r="V124" s="62">
        <v>306</v>
      </c>
      <c r="W124" s="62">
        <v>467</v>
      </c>
      <c r="X124" s="56" t="s">
        <v>145</v>
      </c>
      <c r="Y124" s="56" t="s">
        <v>121</v>
      </c>
      <c r="AA124" s="56" t="s">
        <v>1034</v>
      </c>
      <c r="AD124" s="62">
        <f>LOOKUP($D124,'Design Component Spatial Info'!$C$2:$C$230,'Design Component Spatial Info'!E$2:E$230)</f>
        <v>10</v>
      </c>
      <c r="AE124" s="62">
        <f>LOOKUP($D124,'Design Component Spatial Info'!$C$2:$C$230,'Design Component Spatial Info'!F$2:F$230)</f>
        <v>684484.10800000001</v>
      </c>
      <c r="AF124" s="62">
        <f>LOOKUP($D124,'Design Component Spatial Info'!$C$2:$C$230,'Design Component Spatial Info'!G$2:G$230)</f>
        <v>5478413.9979999997</v>
      </c>
      <c r="AG124" s="67">
        <f t="shared" si="3"/>
        <v>684106.29706362693</v>
      </c>
      <c r="AH124" s="67">
        <f t="shared" si="4"/>
        <v>5478688.4937128201</v>
      </c>
      <c r="AI124" s="136">
        <f>LOOKUP($D124,'Design Component Spatial Info'!$C$2:$C$230,'Design Component Spatial Info'!I$2:I$230)</f>
        <v>1364334.4280000001</v>
      </c>
      <c r="AJ124" s="136">
        <f>LOOKUP($D124,'Design Component Spatial Info'!$C$2:$C$230,'Design Component Spatial Info'!J$2:J$230)</f>
        <v>573014.46200000006</v>
      </c>
      <c r="AK124">
        <v>1401667</v>
      </c>
      <c r="AL124">
        <v>506461</v>
      </c>
    </row>
    <row r="125" spans="1:38" x14ac:dyDescent="0.2">
      <c r="A125" s="60" t="s">
        <v>764</v>
      </c>
      <c r="B125" s="60" t="s">
        <v>160</v>
      </c>
      <c r="C125" s="60" t="s">
        <v>31</v>
      </c>
      <c r="D125" s="58" t="s">
        <v>319</v>
      </c>
      <c r="E125" s="58" t="s">
        <v>783</v>
      </c>
      <c r="F125" s="65">
        <v>41731</v>
      </c>
      <c r="G125" s="60" t="s">
        <v>382</v>
      </c>
      <c r="H125" s="58" t="s">
        <v>385</v>
      </c>
      <c r="I125" s="66">
        <v>0.33124999999999999</v>
      </c>
      <c r="J125" s="58">
        <v>1</v>
      </c>
      <c r="K125" s="56" t="s">
        <v>95</v>
      </c>
      <c r="L125" s="67">
        <v>0</v>
      </c>
      <c r="M125" s="67">
        <v>0</v>
      </c>
      <c r="N125" s="67">
        <v>2</v>
      </c>
      <c r="O125" s="58" t="s">
        <v>63</v>
      </c>
      <c r="P125" s="56" t="s">
        <v>383</v>
      </c>
      <c r="Q125" s="62">
        <v>20</v>
      </c>
      <c r="R125" s="62">
        <v>1</v>
      </c>
      <c r="S125" s="56" t="s">
        <v>135</v>
      </c>
      <c r="T125" s="56" t="s">
        <v>144</v>
      </c>
      <c r="U125" s="56" t="s">
        <v>87</v>
      </c>
      <c r="V125" s="62">
        <v>355</v>
      </c>
      <c r="W125" s="62">
        <v>133</v>
      </c>
      <c r="X125" s="56" t="s">
        <v>145</v>
      </c>
      <c r="Y125" s="56" t="s">
        <v>121</v>
      </c>
      <c r="AA125" s="56" t="s">
        <v>1035</v>
      </c>
      <c r="AD125" s="62">
        <f>LOOKUP($D125,'Design Component Spatial Info'!$C$2:$C$230,'Design Component Spatial Info'!E$2:E$230)</f>
        <v>10</v>
      </c>
      <c r="AE125" s="62">
        <f>LOOKUP($D125,'Design Component Spatial Info'!$C$2:$C$230,'Design Component Spatial Info'!F$2:F$230)</f>
        <v>683893.11499999999</v>
      </c>
      <c r="AF125" s="62">
        <f>LOOKUP($D125,'Design Component Spatial Info'!$C$2:$C$230,'Design Component Spatial Info'!G$2:G$230)</f>
        <v>5477901.0499999998</v>
      </c>
      <c r="AG125" s="67">
        <f t="shared" si="3"/>
        <v>683881.52328621456</v>
      </c>
      <c r="AH125" s="67">
        <f t="shared" si="4"/>
        <v>5478033.543894846</v>
      </c>
      <c r="AI125" s="136">
        <f>LOOKUP($D125,'Design Component Spatial Info'!$C$2:$C$230,'Design Component Spatial Info'!I$2:I$230)</f>
        <v>1363573.6459999999</v>
      </c>
      <c r="AJ125" s="136">
        <f>LOOKUP($D125,'Design Component Spatial Info'!$C$2:$C$230,'Design Component Spatial Info'!J$2:J$230)</f>
        <v>573250.77980000002</v>
      </c>
      <c r="AK125">
        <v>1401472</v>
      </c>
      <c r="AL125">
        <v>505797</v>
      </c>
    </row>
    <row r="126" spans="1:38" x14ac:dyDescent="0.2">
      <c r="A126" s="60" t="s">
        <v>764</v>
      </c>
      <c r="B126" s="60" t="s">
        <v>160</v>
      </c>
      <c r="C126" s="60" t="s">
        <v>31</v>
      </c>
      <c r="D126" s="58" t="s">
        <v>320</v>
      </c>
      <c r="E126" s="58" t="s">
        <v>1220</v>
      </c>
      <c r="F126" s="65">
        <v>41731</v>
      </c>
      <c r="G126" s="60" t="s">
        <v>382</v>
      </c>
      <c r="H126" s="58" t="s">
        <v>385</v>
      </c>
      <c r="I126" s="66">
        <v>0.33611111111111108</v>
      </c>
      <c r="J126" s="58">
        <v>1</v>
      </c>
      <c r="K126" s="56" t="s">
        <v>95</v>
      </c>
      <c r="L126" s="67">
        <v>0</v>
      </c>
      <c r="M126" s="67">
        <v>0</v>
      </c>
      <c r="N126" s="67">
        <v>2</v>
      </c>
      <c r="O126" s="58" t="s">
        <v>63</v>
      </c>
      <c r="P126" s="56" t="s">
        <v>141</v>
      </c>
      <c r="Q126" s="62"/>
      <c r="R126" s="62">
        <v>0</v>
      </c>
      <c r="S126" s="56"/>
      <c r="T126" s="56"/>
      <c r="V126" s="62"/>
      <c r="W126" s="62"/>
      <c r="X126" s="56"/>
      <c r="AD126" s="62">
        <f>LOOKUP($D126,'Design Component Spatial Info'!$C$2:$C$230,'Design Component Spatial Info'!E$2:E$230)</f>
        <v>10</v>
      </c>
      <c r="AE126" s="62">
        <f>LOOKUP($D126,'Design Component Spatial Info'!$C$2:$C$230,'Design Component Spatial Info'!F$2:F$230)</f>
        <v>683860.55500000005</v>
      </c>
      <c r="AF126" s="62">
        <f>LOOKUP($D126,'Design Component Spatial Info'!$C$2:$C$230,'Design Component Spatial Info'!G$2:G$230)</f>
        <v>5477138.6749999998</v>
      </c>
      <c r="AG126" s="67">
        <f t="shared" si="3"/>
        <v>0</v>
      </c>
      <c r="AH126" s="67">
        <f t="shared" si="4"/>
        <v>0</v>
      </c>
      <c r="AI126" s="136">
        <f>LOOKUP($D126,'Design Component Spatial Info'!$C$2:$C$230,'Design Component Spatial Info'!I$2:I$230)</f>
        <v>1362787.2579999999</v>
      </c>
      <c r="AJ126" s="136">
        <f>LOOKUP($D126,'Design Component Spatial Info'!$C$2:$C$230,'Design Component Spatial Info'!J$2:J$230)</f>
        <v>573024.777</v>
      </c>
    </row>
    <row r="127" spans="1:38" x14ac:dyDescent="0.2">
      <c r="A127" s="60" t="s">
        <v>764</v>
      </c>
      <c r="B127" s="60" t="s">
        <v>160</v>
      </c>
      <c r="C127" s="60" t="s">
        <v>31</v>
      </c>
      <c r="D127" s="58" t="s">
        <v>321</v>
      </c>
      <c r="E127" s="58" t="s">
        <v>1220</v>
      </c>
      <c r="F127" s="65">
        <v>41731</v>
      </c>
      <c r="G127" s="60" t="s">
        <v>382</v>
      </c>
      <c r="H127" s="58" t="s">
        <v>385</v>
      </c>
      <c r="I127" s="66">
        <v>0.34097222222222223</v>
      </c>
      <c r="J127" s="58">
        <v>1</v>
      </c>
      <c r="K127" s="56" t="s">
        <v>95</v>
      </c>
      <c r="L127" s="67">
        <v>0</v>
      </c>
      <c r="M127" s="67">
        <v>0</v>
      </c>
      <c r="N127" s="67">
        <v>2</v>
      </c>
      <c r="O127" s="58" t="s">
        <v>63</v>
      </c>
      <c r="P127" s="56" t="s">
        <v>383</v>
      </c>
      <c r="Q127" s="62">
        <v>20</v>
      </c>
      <c r="R127" s="62">
        <v>1</v>
      </c>
      <c r="S127" s="56" t="s">
        <v>135</v>
      </c>
      <c r="T127" s="56" t="s">
        <v>39</v>
      </c>
      <c r="U127" s="56" t="s">
        <v>87</v>
      </c>
      <c r="V127" s="62">
        <v>65</v>
      </c>
      <c r="W127" s="62">
        <v>104</v>
      </c>
      <c r="X127" s="56" t="s">
        <v>145</v>
      </c>
      <c r="Y127" s="56" t="s">
        <v>121</v>
      </c>
      <c r="AA127" s="56" t="s">
        <v>1036</v>
      </c>
      <c r="AD127" s="62">
        <f>LOOKUP($D127,'Design Component Spatial Info'!$C$2:$C$230,'Design Component Spatial Info'!E$2:E$230)</f>
        <v>10</v>
      </c>
      <c r="AE127" s="62">
        <f>LOOKUP($D127,'Design Component Spatial Info'!$C$2:$C$230,'Design Component Spatial Info'!F$2:F$230)</f>
        <v>684098.95900000003</v>
      </c>
      <c r="AF127" s="62">
        <f>LOOKUP($D127,'Design Component Spatial Info'!$C$2:$C$230,'Design Component Spatial Info'!G$2:G$230)</f>
        <v>5476429.0779999997</v>
      </c>
      <c r="AG127" s="67">
        <f t="shared" si="3"/>
        <v>684193.21500985185</v>
      </c>
      <c r="AH127" s="67">
        <f t="shared" si="4"/>
        <v>5476473.0302992212</v>
      </c>
      <c r="AI127" s="136">
        <f>LOOKUP($D127,'Design Component Spatial Info'!$C$2:$C$230,'Design Component Spatial Info'!I$2:I$230)</f>
        <v>1362179.963</v>
      </c>
      <c r="AJ127" s="136">
        <f>LOOKUP($D127,'Design Component Spatial Info'!$C$2:$C$230,'Design Component Spatial Info'!J$2:J$230)</f>
        <v>572472.69929999998</v>
      </c>
      <c r="AK127">
        <v>1401853</v>
      </c>
      <c r="AL127">
        <v>504253</v>
      </c>
    </row>
    <row r="128" spans="1:38" x14ac:dyDescent="0.2">
      <c r="A128" s="60" t="s">
        <v>764</v>
      </c>
      <c r="B128" s="60" t="s">
        <v>160</v>
      </c>
      <c r="C128" s="60" t="s">
        <v>31</v>
      </c>
      <c r="D128" s="58" t="s">
        <v>304</v>
      </c>
      <c r="E128" s="58" t="s">
        <v>1221</v>
      </c>
      <c r="F128" s="65">
        <v>41731</v>
      </c>
      <c r="G128" s="60" t="s">
        <v>382</v>
      </c>
      <c r="H128" s="58" t="s">
        <v>385</v>
      </c>
      <c r="I128" s="66">
        <v>0.35625000000000001</v>
      </c>
      <c r="J128" s="58">
        <v>1</v>
      </c>
      <c r="K128" s="56" t="s">
        <v>95</v>
      </c>
      <c r="L128" s="67">
        <v>3</v>
      </c>
      <c r="M128" s="67">
        <v>1</v>
      </c>
      <c r="N128" s="67">
        <v>2</v>
      </c>
      <c r="O128" s="58" t="s">
        <v>63</v>
      </c>
      <c r="P128" s="56" t="s">
        <v>141</v>
      </c>
      <c r="Q128" s="56"/>
      <c r="R128" s="62">
        <v>0</v>
      </c>
      <c r="S128" s="56"/>
      <c r="T128" s="56"/>
      <c r="V128" s="62"/>
      <c r="W128" s="62"/>
      <c r="X128" s="56"/>
      <c r="AD128" s="62">
        <f>LOOKUP($D128,'Design Component Spatial Info'!$C$2:$C$230,'Design Component Spatial Info'!E$2:E$230)</f>
        <v>10</v>
      </c>
      <c r="AE128" s="62">
        <f>LOOKUP($D128,'Design Component Spatial Info'!$C$2:$C$230,'Design Component Spatial Info'!F$2:F$230)</f>
        <v>681593.99</v>
      </c>
      <c r="AF128" s="62">
        <f>LOOKUP($D128,'Design Component Spatial Info'!$C$2:$C$230,'Design Component Spatial Info'!G$2:G$230)</f>
        <v>5478536.943</v>
      </c>
      <c r="AG128" s="67">
        <f t="shared" si="3"/>
        <v>0</v>
      </c>
      <c r="AH128" s="67">
        <f t="shared" si="4"/>
        <v>0</v>
      </c>
      <c r="AI128" s="136">
        <f>LOOKUP($D128,'Design Component Spatial Info'!$C$2:$C$230,'Design Component Spatial Info'!I$2:I$230)</f>
        <v>1357744.3315300001</v>
      </c>
      <c r="AJ128" s="136">
        <f>LOOKUP($D128,'Design Component Spatial Info'!$C$2:$C$230,'Design Component Spatial Info'!J$2:J$230)</f>
        <v>580706.54076999996</v>
      </c>
    </row>
    <row r="129" spans="1:38" x14ac:dyDescent="0.2">
      <c r="A129" s="60" t="s">
        <v>764</v>
      </c>
      <c r="B129" s="60" t="s">
        <v>160</v>
      </c>
      <c r="C129" s="60" t="s">
        <v>31</v>
      </c>
      <c r="D129" s="58" t="s">
        <v>305</v>
      </c>
      <c r="E129" s="58" t="s">
        <v>1221</v>
      </c>
      <c r="F129" s="65">
        <v>41731</v>
      </c>
      <c r="G129" s="60" t="s">
        <v>382</v>
      </c>
      <c r="H129" s="58" t="s">
        <v>385</v>
      </c>
      <c r="I129" s="66">
        <v>0.36041666666666666</v>
      </c>
      <c r="J129" s="58">
        <v>1</v>
      </c>
      <c r="K129" s="56" t="s">
        <v>95</v>
      </c>
      <c r="L129" s="67">
        <v>3</v>
      </c>
      <c r="M129" s="67">
        <v>1</v>
      </c>
      <c r="N129" s="67">
        <v>2</v>
      </c>
      <c r="O129" s="58" t="s">
        <v>63</v>
      </c>
      <c r="P129" s="56" t="s">
        <v>383</v>
      </c>
      <c r="Q129" s="62">
        <v>30</v>
      </c>
      <c r="R129" s="62">
        <v>1</v>
      </c>
      <c r="S129" s="56" t="s">
        <v>135</v>
      </c>
      <c r="T129" s="56" t="s">
        <v>103</v>
      </c>
      <c r="U129" s="56" t="s">
        <v>85</v>
      </c>
      <c r="V129" s="62">
        <v>228</v>
      </c>
      <c r="W129" s="62">
        <v>73</v>
      </c>
      <c r="X129" s="56" t="s">
        <v>145</v>
      </c>
      <c r="Y129" s="56" t="s">
        <v>121</v>
      </c>
      <c r="AA129" s="56" t="s">
        <v>1037</v>
      </c>
      <c r="AD129" s="62">
        <f>LOOKUP($D129,'Design Component Spatial Info'!$C$2:$C$230,'Design Component Spatial Info'!E$2:E$230)</f>
        <v>10</v>
      </c>
      <c r="AE129" s="62">
        <f>LOOKUP($D129,'Design Component Spatial Info'!$C$2:$C$230,'Design Component Spatial Info'!F$2:F$230)</f>
        <v>681702.29299999995</v>
      </c>
      <c r="AF129" s="62">
        <f>LOOKUP($D129,'Design Component Spatial Info'!$C$2:$C$230,'Design Component Spatial Info'!G$2:G$230)</f>
        <v>5477749.3779999996</v>
      </c>
      <c r="AG129" s="67">
        <f t="shared" si="3"/>
        <v>681648.04342774011</v>
      </c>
      <c r="AH129" s="67">
        <f t="shared" si="4"/>
        <v>5477700.5314657353</v>
      </c>
      <c r="AI129" s="136">
        <f>LOOKUP($D129,'Design Component Spatial Info'!$C$2:$C$230,'Design Component Spatial Info'!I$2:I$230)</f>
        <v>1356960.32547</v>
      </c>
      <c r="AJ129" s="136">
        <f>LOOKUP($D129,'Design Component Spatial Info'!$C$2:$C$230,'Design Component Spatial Info'!J$2:J$230)</f>
        <v>580612.56504999998</v>
      </c>
      <c r="AK129">
        <v>1399254</v>
      </c>
      <c r="AL129">
        <v>505365</v>
      </c>
    </row>
    <row r="130" spans="1:38" x14ac:dyDescent="0.2">
      <c r="A130" s="60" t="s">
        <v>764</v>
      </c>
      <c r="B130" s="60" t="s">
        <v>160</v>
      </c>
      <c r="C130" s="60" t="s">
        <v>31</v>
      </c>
      <c r="D130" s="58" t="s">
        <v>305</v>
      </c>
      <c r="E130" s="58" t="s">
        <v>1221</v>
      </c>
      <c r="F130" s="65">
        <v>41731</v>
      </c>
      <c r="G130" s="60" t="s">
        <v>382</v>
      </c>
      <c r="H130" s="58" t="s">
        <v>385</v>
      </c>
      <c r="I130" s="66">
        <v>0.36041666666666666</v>
      </c>
      <c r="J130" s="58">
        <v>2</v>
      </c>
      <c r="K130" s="56" t="s">
        <v>95</v>
      </c>
      <c r="L130" s="67">
        <v>3</v>
      </c>
      <c r="M130" s="67">
        <v>1</v>
      </c>
      <c r="N130" s="67">
        <v>2</v>
      </c>
      <c r="O130" s="58" t="s">
        <v>63</v>
      </c>
      <c r="P130" s="56" t="s">
        <v>383</v>
      </c>
      <c r="Q130" s="62">
        <v>52</v>
      </c>
      <c r="R130" s="62">
        <v>1</v>
      </c>
      <c r="S130" s="56" t="s">
        <v>135</v>
      </c>
      <c r="T130" s="56" t="s">
        <v>39</v>
      </c>
      <c r="U130" s="56" t="s">
        <v>87</v>
      </c>
      <c r="V130" s="62">
        <v>192</v>
      </c>
      <c r="W130" s="62">
        <v>140</v>
      </c>
      <c r="X130" s="56" t="s">
        <v>145</v>
      </c>
      <c r="Y130" s="56" t="s">
        <v>121</v>
      </c>
      <c r="AA130" s="56" t="s">
        <v>1038</v>
      </c>
      <c r="AD130" s="62">
        <f>LOOKUP($D130,'Design Component Spatial Info'!$C$2:$C$230,'Design Component Spatial Info'!E$2:E$230)</f>
        <v>10</v>
      </c>
      <c r="AE130" s="62">
        <f>LOOKUP($D130,'Design Component Spatial Info'!$C$2:$C$230,'Design Component Spatial Info'!F$2:F$230)</f>
        <v>681702.29299999995</v>
      </c>
      <c r="AF130" s="62">
        <f>LOOKUP($D130,'Design Component Spatial Info'!$C$2:$C$230,'Design Component Spatial Info'!G$2:G$230)</f>
        <v>5477749.3779999996</v>
      </c>
      <c r="AG130" s="67">
        <f t="shared" si="3"/>
        <v>681673.18536328548</v>
      </c>
      <c r="AH130" s="67">
        <f t="shared" si="4"/>
        <v>5477612.4373358972</v>
      </c>
      <c r="AI130" s="136">
        <f>LOOKUP($D130,'Design Component Spatial Info'!$C$2:$C$230,'Design Component Spatial Info'!I$2:I$230)</f>
        <v>1356960.32547</v>
      </c>
      <c r="AJ130" s="136">
        <f>LOOKUP($D130,'Design Component Spatial Info'!$C$2:$C$230,'Design Component Spatial Info'!J$2:J$230)</f>
        <v>580612.56504999998</v>
      </c>
      <c r="AK130">
        <v>1399283</v>
      </c>
      <c r="AL130">
        <v>505278</v>
      </c>
    </row>
    <row r="131" spans="1:38" x14ac:dyDescent="0.2">
      <c r="A131" s="60" t="s">
        <v>764</v>
      </c>
      <c r="B131" s="60" t="s">
        <v>160</v>
      </c>
      <c r="C131" s="60" t="s">
        <v>31</v>
      </c>
      <c r="D131" s="58" t="s">
        <v>305</v>
      </c>
      <c r="E131" s="58" t="s">
        <v>1221</v>
      </c>
      <c r="F131" s="65">
        <v>41731</v>
      </c>
      <c r="G131" s="60" t="s">
        <v>382</v>
      </c>
      <c r="H131" s="58" t="s">
        <v>385</v>
      </c>
      <c r="I131" s="66">
        <v>0.36041666666666666</v>
      </c>
      <c r="J131" s="58">
        <v>3</v>
      </c>
      <c r="K131" s="56" t="s">
        <v>95</v>
      </c>
      <c r="L131" s="67">
        <v>3</v>
      </c>
      <c r="M131" s="67">
        <v>1</v>
      </c>
      <c r="N131" s="67">
        <v>2</v>
      </c>
      <c r="O131" s="58" t="s">
        <v>63</v>
      </c>
      <c r="P131" s="56" t="s">
        <v>383</v>
      </c>
      <c r="Q131" s="62">
        <v>60</v>
      </c>
      <c r="R131" s="62">
        <v>1</v>
      </c>
      <c r="S131" s="56" t="s">
        <v>135</v>
      </c>
      <c r="T131" s="56" t="s">
        <v>103</v>
      </c>
      <c r="U131" s="56" t="s">
        <v>85</v>
      </c>
      <c r="V131" s="62">
        <v>25</v>
      </c>
      <c r="W131" s="62">
        <v>127</v>
      </c>
      <c r="X131" s="56" t="s">
        <v>145</v>
      </c>
      <c r="Y131" s="56" t="s">
        <v>121</v>
      </c>
      <c r="AA131" s="56" t="s">
        <v>1039</v>
      </c>
      <c r="AD131" s="62">
        <f>LOOKUP($D131,'Design Component Spatial Info'!$C$2:$C$230,'Design Component Spatial Info'!E$2:E$230)</f>
        <v>10</v>
      </c>
      <c r="AE131" s="62">
        <f>LOOKUP($D131,'Design Component Spatial Info'!$C$2:$C$230,'Design Component Spatial Info'!F$2:F$230)</f>
        <v>681702.29299999995</v>
      </c>
      <c r="AF131" s="62">
        <f>LOOKUP($D131,'Design Component Spatial Info'!$C$2:$C$230,'Design Component Spatial Info'!G$2:G$230)</f>
        <v>5477749.3779999996</v>
      </c>
      <c r="AG131" s="67">
        <f t="shared" ref="AG131:AG194" si="5">IF(V131="",0,SIN(RADIANS(VALUE(V131)))*VALUE(W131)+AE131)</f>
        <v>681755.96551924106</v>
      </c>
      <c r="AH131" s="67">
        <f t="shared" ref="AH131:AH194" si="6">IF(V131="",0,COS(RADIANS(VALUE(V131)))*VALUE(W131)+AF131)</f>
        <v>5477864.4790889528</v>
      </c>
      <c r="AI131" s="136">
        <f>LOOKUP($D131,'Design Component Spatial Info'!$C$2:$C$230,'Design Component Spatial Info'!I$2:I$230)</f>
        <v>1356960.32547</v>
      </c>
      <c r="AJ131" s="136">
        <f>LOOKUP($D131,'Design Component Spatial Info'!$C$2:$C$230,'Design Component Spatial Info'!J$2:J$230)</f>
        <v>580612.56504999998</v>
      </c>
      <c r="AK131">
        <v>1399354</v>
      </c>
      <c r="AL131">
        <v>505534</v>
      </c>
    </row>
    <row r="132" spans="1:38" x14ac:dyDescent="0.2">
      <c r="A132" s="60" t="s">
        <v>764</v>
      </c>
      <c r="B132" s="60" t="s">
        <v>160</v>
      </c>
      <c r="C132" s="60" t="s">
        <v>31</v>
      </c>
      <c r="D132" s="58" t="s">
        <v>306</v>
      </c>
      <c r="E132" s="58" t="s">
        <v>1222</v>
      </c>
      <c r="F132" s="65">
        <v>41731</v>
      </c>
      <c r="G132" s="60" t="s">
        <v>382</v>
      </c>
      <c r="H132" s="58" t="s">
        <v>385</v>
      </c>
      <c r="I132" s="66">
        <v>0.36527777777777781</v>
      </c>
      <c r="J132" s="58">
        <v>1</v>
      </c>
      <c r="K132" s="56" t="s">
        <v>95</v>
      </c>
      <c r="L132" s="67">
        <v>3</v>
      </c>
      <c r="M132" s="67">
        <v>1</v>
      </c>
      <c r="N132" s="67">
        <v>2</v>
      </c>
      <c r="O132" s="58" t="s">
        <v>63</v>
      </c>
      <c r="P132" s="56" t="s">
        <v>141</v>
      </c>
      <c r="Q132" s="62"/>
      <c r="R132" s="62">
        <v>0</v>
      </c>
      <c r="S132" s="56"/>
      <c r="T132" s="56"/>
      <c r="V132" s="62"/>
      <c r="W132" s="62"/>
      <c r="X132" s="56"/>
      <c r="AD132" s="62">
        <f>LOOKUP($D132,'Design Component Spatial Info'!$C$2:$C$230,'Design Component Spatial Info'!E$2:E$230)</f>
        <v>10</v>
      </c>
      <c r="AE132" s="62">
        <f>LOOKUP($D132,'Design Component Spatial Info'!$C$2:$C$230,'Design Component Spatial Info'!F$2:F$230)</f>
        <v>681755.06099999999</v>
      </c>
      <c r="AF132" s="62">
        <f>LOOKUP($D132,'Design Component Spatial Info'!$C$2:$C$230,'Design Component Spatial Info'!G$2:G$230)</f>
        <v>5476955.8779999996</v>
      </c>
      <c r="AG132" s="67">
        <f t="shared" si="5"/>
        <v>0</v>
      </c>
      <c r="AH132" s="67">
        <f t="shared" si="6"/>
        <v>0</v>
      </c>
      <c r="AI132" s="136">
        <f>LOOKUP($D132,'Design Component Spatial Info'!$C$2:$C$230,'Design Component Spatial Info'!I$2:I$230)</f>
        <v>1356188.05174</v>
      </c>
      <c r="AJ132" s="136">
        <f>LOOKUP($D132,'Design Component Spatial Info'!$C$2:$C$230,'Design Component Spatial Info'!J$2:J$230)</f>
        <v>580623.60730000003</v>
      </c>
    </row>
    <row r="133" spans="1:38" x14ac:dyDescent="0.2">
      <c r="A133" s="60" t="s">
        <v>764</v>
      </c>
      <c r="B133" s="60" t="s">
        <v>160</v>
      </c>
      <c r="C133" s="60" t="s">
        <v>31</v>
      </c>
      <c r="D133" s="58" t="s">
        <v>307</v>
      </c>
      <c r="E133" s="58" t="s">
        <v>1222</v>
      </c>
      <c r="F133" s="65">
        <v>41731</v>
      </c>
      <c r="G133" s="60" t="s">
        <v>382</v>
      </c>
      <c r="H133" s="58" t="s">
        <v>385</v>
      </c>
      <c r="I133" s="66">
        <v>0.37013888888888885</v>
      </c>
      <c r="J133" s="58">
        <v>1</v>
      </c>
      <c r="K133" s="56" t="s">
        <v>95</v>
      </c>
      <c r="L133" s="67">
        <v>3</v>
      </c>
      <c r="M133" s="67">
        <v>1</v>
      </c>
      <c r="N133" s="67">
        <v>2</v>
      </c>
      <c r="O133" s="58" t="s">
        <v>63</v>
      </c>
      <c r="P133" s="56" t="s">
        <v>383</v>
      </c>
      <c r="Q133" s="62">
        <v>91</v>
      </c>
      <c r="R133" s="62">
        <v>1</v>
      </c>
      <c r="S133" s="56" t="s">
        <v>135</v>
      </c>
      <c r="T133" s="56" t="s">
        <v>103</v>
      </c>
      <c r="U133" s="56" t="s">
        <v>85</v>
      </c>
      <c r="V133" s="62">
        <v>75</v>
      </c>
      <c r="W133" s="62">
        <v>100</v>
      </c>
      <c r="X133" s="56" t="s">
        <v>145</v>
      </c>
      <c r="Y133" s="56" t="s">
        <v>121</v>
      </c>
      <c r="AA133" s="56" t="s">
        <v>1040</v>
      </c>
      <c r="AD133" s="62">
        <f>LOOKUP($D133,'Design Component Spatial Info'!$C$2:$C$230,'Design Component Spatial Info'!E$2:E$230)</f>
        <v>10</v>
      </c>
      <c r="AE133" s="62">
        <f>LOOKUP($D133,'Design Component Spatial Info'!$C$2:$C$230,'Design Component Spatial Info'!F$2:F$230)</f>
        <v>682232.99199999997</v>
      </c>
      <c r="AF133" s="62">
        <f>LOOKUP($D133,'Design Component Spatial Info'!$C$2:$C$230,'Design Component Spatial Info'!G$2:G$230)</f>
        <v>5476345.341</v>
      </c>
      <c r="AG133" s="67">
        <f t="shared" si="5"/>
        <v>682329.58458262892</v>
      </c>
      <c r="AH133" s="67">
        <f t="shared" si="6"/>
        <v>5476371.2229045099</v>
      </c>
      <c r="AI133" s="136">
        <f>LOOKUP($D133,'Design Component Spatial Info'!$C$2:$C$230,'Design Component Spatial Info'!I$2:I$230)</f>
        <v>1355498.1809400001</v>
      </c>
      <c r="AJ133" s="136">
        <f>LOOKUP($D133,'Design Component Spatial Info'!$C$2:$C$230,'Design Component Spatial Info'!J$2:J$230)</f>
        <v>581003.84612999996</v>
      </c>
      <c r="AK133">
        <v>1399994</v>
      </c>
      <c r="AL133">
        <v>504068</v>
      </c>
    </row>
    <row r="134" spans="1:38" x14ac:dyDescent="0.2">
      <c r="A134" s="60" t="s">
        <v>764</v>
      </c>
      <c r="B134" s="60" t="s">
        <v>160</v>
      </c>
      <c r="C134" s="60" t="s">
        <v>31</v>
      </c>
      <c r="D134" s="58" t="s">
        <v>308</v>
      </c>
      <c r="E134" s="58" t="s">
        <v>781</v>
      </c>
      <c r="F134" s="65">
        <v>41731</v>
      </c>
      <c r="G134" s="60" t="s">
        <v>382</v>
      </c>
      <c r="H134" s="58" t="s">
        <v>385</v>
      </c>
      <c r="I134" s="66">
        <v>0.38125000000000003</v>
      </c>
      <c r="J134" s="58">
        <v>1</v>
      </c>
      <c r="K134" s="56" t="s">
        <v>95</v>
      </c>
      <c r="L134" s="67">
        <v>4</v>
      </c>
      <c r="M134" s="67">
        <v>1</v>
      </c>
      <c r="N134" s="67">
        <v>2</v>
      </c>
      <c r="O134" s="58" t="s">
        <v>63</v>
      </c>
      <c r="P134" s="56" t="s">
        <v>141</v>
      </c>
      <c r="Q134" s="62"/>
      <c r="R134" s="62">
        <v>0</v>
      </c>
      <c r="S134" s="56"/>
      <c r="T134" s="56"/>
      <c r="V134" s="62"/>
      <c r="W134" s="62"/>
      <c r="X134" s="56"/>
      <c r="AD134" s="62">
        <f>LOOKUP($D134,'Design Component Spatial Info'!$C$2:$C$230,'Design Component Spatial Info'!E$2:E$230)</f>
        <v>10</v>
      </c>
      <c r="AE134" s="62">
        <f>LOOKUP($D134,'Design Component Spatial Info'!$C$2:$C$230,'Design Component Spatial Info'!F$2:F$230)</f>
        <v>682059.69299999997</v>
      </c>
      <c r="AF134" s="62">
        <f>LOOKUP($D134,'Design Component Spatial Info'!$C$2:$C$230,'Design Component Spatial Info'!G$2:G$230)</f>
        <v>5475611.4840000002</v>
      </c>
      <c r="AG134" s="67">
        <f t="shared" si="5"/>
        <v>0</v>
      </c>
      <c r="AH134" s="67">
        <f t="shared" si="6"/>
        <v>0</v>
      </c>
      <c r="AI134" s="136">
        <f>LOOKUP($D134,'Design Component Spatial Info'!$C$2:$C$230,'Design Component Spatial Info'!I$2:I$230)</f>
        <v>1402252.4835399999</v>
      </c>
      <c r="AJ134" s="136">
        <f>LOOKUP($D134,'Design Component Spatial Info'!$C$2:$C$230,'Design Component Spatial Info'!J$2:J$230)</f>
        <v>508389.13926999999</v>
      </c>
    </row>
    <row r="135" spans="1:38" x14ac:dyDescent="0.2">
      <c r="A135" s="60" t="s">
        <v>764</v>
      </c>
      <c r="B135" s="60" t="s">
        <v>160</v>
      </c>
      <c r="C135" s="60" t="s">
        <v>31</v>
      </c>
      <c r="D135" s="58" t="s">
        <v>309</v>
      </c>
      <c r="E135" s="58" t="s">
        <v>781</v>
      </c>
      <c r="F135" s="65">
        <v>41731</v>
      </c>
      <c r="G135" s="60" t="s">
        <v>382</v>
      </c>
      <c r="H135" s="58" t="s">
        <v>385</v>
      </c>
      <c r="I135" s="66">
        <v>0.38472222222222219</v>
      </c>
      <c r="J135" s="58">
        <v>1</v>
      </c>
      <c r="K135" s="56" t="s">
        <v>95</v>
      </c>
      <c r="L135" s="67">
        <v>6</v>
      </c>
      <c r="M135" s="67">
        <v>0</v>
      </c>
      <c r="N135" s="67">
        <v>2</v>
      </c>
      <c r="O135" s="58" t="s">
        <v>63</v>
      </c>
      <c r="P135" s="56" t="s">
        <v>383</v>
      </c>
      <c r="Q135" s="62">
        <v>100</v>
      </c>
      <c r="R135" s="62">
        <v>1</v>
      </c>
      <c r="S135" s="56" t="s">
        <v>75</v>
      </c>
      <c r="T135" s="56" t="s">
        <v>146</v>
      </c>
      <c r="U135" s="56" t="s">
        <v>83</v>
      </c>
      <c r="V135" s="62">
        <v>205</v>
      </c>
      <c r="W135" s="62">
        <v>224</v>
      </c>
      <c r="X135" s="56" t="s">
        <v>145</v>
      </c>
      <c r="Y135" s="56" t="s">
        <v>121</v>
      </c>
      <c r="AA135" s="56" t="s">
        <v>1041</v>
      </c>
      <c r="AD135" s="62">
        <f>LOOKUP($D135,'Design Component Spatial Info'!$C$2:$C$230,'Design Component Spatial Info'!E$2:E$230)</f>
        <v>10</v>
      </c>
      <c r="AE135" s="62">
        <f>LOOKUP($D135,'Design Component Spatial Info'!$C$2:$C$230,'Design Component Spatial Info'!F$2:F$230)</f>
        <v>682007.07</v>
      </c>
      <c r="AF135" s="62">
        <f>LOOKUP($D135,'Design Component Spatial Info'!$C$2:$C$230,'Design Component Spatial Info'!G$2:G$230)</f>
        <v>5474818.8090000004</v>
      </c>
      <c r="AG135" s="67">
        <f t="shared" si="5"/>
        <v>681912.40350937005</v>
      </c>
      <c r="AH135" s="67">
        <f t="shared" si="6"/>
        <v>5474615.7960557044</v>
      </c>
      <c r="AI135" s="136">
        <f>LOOKUP($D135,'Design Component Spatial Info'!$C$2:$C$230,'Design Component Spatial Info'!I$2:I$230)</f>
        <v>1402379.73025</v>
      </c>
      <c r="AJ135" s="136">
        <f>LOOKUP($D135,'Design Component Spatial Info'!$C$2:$C$230,'Design Component Spatial Info'!J$2:J$230)</f>
        <v>507614.65967000002</v>
      </c>
      <c r="AK135">
        <v>1399655</v>
      </c>
      <c r="AL135">
        <v>502297</v>
      </c>
    </row>
    <row r="136" spans="1:38" x14ac:dyDescent="0.2">
      <c r="A136" s="60" t="s">
        <v>764</v>
      </c>
      <c r="B136" s="60" t="s">
        <v>160</v>
      </c>
      <c r="C136" s="60" t="s">
        <v>31</v>
      </c>
      <c r="D136" s="58" t="s">
        <v>310</v>
      </c>
      <c r="E136" s="58"/>
      <c r="F136" s="65">
        <v>41731</v>
      </c>
      <c r="G136" s="60" t="s">
        <v>382</v>
      </c>
      <c r="H136" s="58" t="s">
        <v>385</v>
      </c>
      <c r="I136" s="66">
        <v>0.3888888888888889</v>
      </c>
      <c r="J136" s="58">
        <v>1</v>
      </c>
      <c r="K136" s="56" t="s">
        <v>95</v>
      </c>
      <c r="L136" s="67">
        <v>6</v>
      </c>
      <c r="M136" s="67">
        <v>0</v>
      </c>
      <c r="N136" s="67">
        <v>2</v>
      </c>
      <c r="O136" s="58" t="s">
        <v>63</v>
      </c>
      <c r="P136" s="56" t="s">
        <v>141</v>
      </c>
      <c r="Q136" s="62"/>
      <c r="R136" s="62">
        <v>0</v>
      </c>
      <c r="S136" s="56"/>
      <c r="T136" s="56"/>
      <c r="V136" s="62"/>
      <c r="W136" s="62"/>
      <c r="X136" s="56"/>
      <c r="AD136" s="62">
        <f>LOOKUP($D136,'Design Component Spatial Info'!$C$2:$C$230,'Design Component Spatial Info'!E$2:E$230)</f>
        <v>10</v>
      </c>
      <c r="AE136" s="62">
        <f>LOOKUP($D136,'Design Component Spatial Info'!$C$2:$C$230,'Design Component Spatial Info'!F$2:F$230)</f>
        <v>681855.94099999999</v>
      </c>
      <c r="AF136" s="62">
        <f>LOOKUP($D136,'Design Component Spatial Info'!$C$2:$C$230,'Design Component Spatial Info'!G$2:G$230)</f>
        <v>5474068.9539999999</v>
      </c>
      <c r="AG136" s="67">
        <f t="shared" si="5"/>
        <v>0</v>
      </c>
      <c r="AH136" s="67">
        <f t="shared" si="6"/>
        <v>0</v>
      </c>
      <c r="AI136" s="136">
        <f>LOOKUP($D136,'Design Component Spatial Info'!$C$2:$C$230,'Design Component Spatial Info'!I$2:I$230)</f>
        <v>1402480.6216899999</v>
      </c>
      <c r="AJ136" s="136">
        <f>LOOKUP($D136,'Design Component Spatial Info'!$C$2:$C$230,'Design Component Spatial Info'!J$2:J$230)</f>
        <v>506840.96583</v>
      </c>
    </row>
    <row r="137" spans="1:38" x14ac:dyDescent="0.2">
      <c r="A137" s="60" t="s">
        <v>764</v>
      </c>
      <c r="B137" s="60" t="s">
        <v>160</v>
      </c>
      <c r="C137" s="60" t="s">
        <v>31</v>
      </c>
      <c r="D137" s="58" t="s">
        <v>311</v>
      </c>
      <c r="E137" s="58" t="s">
        <v>1223</v>
      </c>
      <c r="F137" s="65">
        <v>41731</v>
      </c>
      <c r="G137" s="60" t="s">
        <v>382</v>
      </c>
      <c r="H137" s="58" t="s">
        <v>385</v>
      </c>
      <c r="I137" s="66">
        <v>0.39999999999999997</v>
      </c>
      <c r="J137" s="58">
        <v>1</v>
      </c>
      <c r="K137" s="56" t="s">
        <v>95</v>
      </c>
      <c r="L137" s="67">
        <v>7</v>
      </c>
      <c r="M137" s="67">
        <v>1</v>
      </c>
      <c r="N137" s="67">
        <v>2</v>
      </c>
      <c r="O137" s="58" t="s">
        <v>63</v>
      </c>
      <c r="P137" s="56" t="s">
        <v>141</v>
      </c>
      <c r="Q137" s="62"/>
      <c r="R137" s="62">
        <v>0</v>
      </c>
      <c r="S137" s="56"/>
      <c r="T137" s="56"/>
      <c r="V137" s="62"/>
      <c r="W137" s="62"/>
      <c r="X137" s="56"/>
      <c r="AD137" s="62">
        <f>LOOKUP($D137,'Design Component Spatial Info'!$C$2:$C$230,'Design Component Spatial Info'!E$2:E$230)</f>
        <v>10</v>
      </c>
      <c r="AE137" s="62">
        <f>LOOKUP($D137,'Design Component Spatial Info'!$C$2:$C$230,'Design Component Spatial Info'!F$2:F$230)</f>
        <v>679064.06200000003</v>
      </c>
      <c r="AF137" s="62">
        <f>LOOKUP($D137,'Design Component Spatial Info'!$C$2:$C$230,'Design Component Spatial Info'!G$2:G$230)</f>
        <v>5475567.7850000001</v>
      </c>
      <c r="AG137" s="67">
        <f t="shared" si="5"/>
        <v>0</v>
      </c>
      <c r="AH137" s="67">
        <f t="shared" si="6"/>
        <v>0</v>
      </c>
      <c r="AI137" s="136">
        <f>LOOKUP($D137,'Design Component Spatial Info'!$C$2:$C$230,'Design Component Spatial Info'!I$2:I$230)</f>
        <v>1402057.14405</v>
      </c>
      <c r="AJ137" s="136">
        <f>LOOKUP($D137,'Design Component Spatial Info'!$C$2:$C$230,'Design Component Spatial Info'!J$2:J$230)</f>
        <v>506203.83737000002</v>
      </c>
    </row>
    <row r="138" spans="1:38" x14ac:dyDescent="0.2">
      <c r="A138" s="60" t="s">
        <v>764</v>
      </c>
      <c r="B138" s="60" t="s">
        <v>160</v>
      </c>
      <c r="C138" s="60" t="s">
        <v>31</v>
      </c>
      <c r="D138" s="58" t="s">
        <v>312</v>
      </c>
      <c r="E138" s="58" t="s">
        <v>1224</v>
      </c>
      <c r="F138" s="65">
        <v>41731</v>
      </c>
      <c r="G138" s="60" t="s">
        <v>382</v>
      </c>
      <c r="H138" s="58" t="s">
        <v>385</v>
      </c>
      <c r="I138" s="66">
        <v>0.40416666666666662</v>
      </c>
      <c r="J138" s="58">
        <v>1</v>
      </c>
      <c r="K138" s="56" t="s">
        <v>95</v>
      </c>
      <c r="L138" s="67">
        <v>7</v>
      </c>
      <c r="M138" s="67">
        <v>1</v>
      </c>
      <c r="N138" s="67">
        <v>2</v>
      </c>
      <c r="O138" s="58" t="s">
        <v>63</v>
      </c>
      <c r="P138" s="56" t="s">
        <v>141</v>
      </c>
      <c r="Q138" s="62"/>
      <c r="R138" s="62">
        <v>0</v>
      </c>
      <c r="S138" s="56"/>
      <c r="T138" s="56"/>
      <c r="V138" s="62"/>
      <c r="W138" s="62"/>
      <c r="X138" s="56"/>
      <c r="AD138" s="62">
        <f>LOOKUP($D138,'Design Component Spatial Info'!$C$2:$C$230,'Design Component Spatial Info'!E$2:E$230)</f>
        <v>10</v>
      </c>
      <c r="AE138" s="62">
        <f>LOOKUP($D138,'Design Component Spatial Info'!$C$2:$C$230,'Design Component Spatial Info'!F$2:F$230)</f>
        <v>679150.28099999996</v>
      </c>
      <c r="AF138" s="62">
        <f>LOOKUP($D138,'Design Component Spatial Info'!$C$2:$C$230,'Design Component Spatial Info'!G$2:G$230)</f>
        <v>5474772.6540000001</v>
      </c>
      <c r="AG138" s="67">
        <f t="shared" si="5"/>
        <v>0</v>
      </c>
      <c r="AH138" s="67">
        <f t="shared" si="6"/>
        <v>0</v>
      </c>
      <c r="AI138" s="136">
        <f>LOOKUP($D138,'Design Component Spatial Info'!$C$2:$C$230,'Design Component Spatial Info'!I$2:I$230)</f>
        <v>1401489.1480099999</v>
      </c>
      <c r="AJ138" s="136">
        <f>LOOKUP($D138,'Design Component Spatial Info'!$C$2:$C$230,'Design Component Spatial Info'!J$2:J$230)</f>
        <v>505665.38692999998</v>
      </c>
    </row>
    <row r="139" spans="1:38" x14ac:dyDescent="0.2">
      <c r="A139" s="60" t="s">
        <v>764</v>
      </c>
      <c r="B139" s="60" t="s">
        <v>160</v>
      </c>
      <c r="C139" s="60" t="s">
        <v>31</v>
      </c>
      <c r="D139" s="58" t="s">
        <v>313</v>
      </c>
      <c r="E139" s="58" t="s">
        <v>1224</v>
      </c>
      <c r="F139" s="65">
        <v>41731</v>
      </c>
      <c r="G139" s="60" t="s">
        <v>382</v>
      </c>
      <c r="H139" s="58" t="s">
        <v>385</v>
      </c>
      <c r="I139" s="66">
        <v>0.40902777777777777</v>
      </c>
      <c r="J139" s="58">
        <v>1</v>
      </c>
      <c r="K139" s="56" t="s">
        <v>95</v>
      </c>
      <c r="L139" s="67">
        <v>7</v>
      </c>
      <c r="M139" s="67">
        <v>1</v>
      </c>
      <c r="N139" s="67">
        <v>2</v>
      </c>
      <c r="O139" s="58" t="s">
        <v>63</v>
      </c>
      <c r="P139" s="56" t="s">
        <v>141</v>
      </c>
      <c r="Q139" s="62"/>
      <c r="R139" s="62">
        <v>0</v>
      </c>
      <c r="S139" s="56"/>
      <c r="T139" s="56"/>
      <c r="V139" s="62"/>
      <c r="W139" s="62"/>
      <c r="X139" s="56"/>
      <c r="AD139" s="62">
        <f>LOOKUP($D139,'Design Component Spatial Info'!$C$2:$C$230,'Design Component Spatial Info'!E$2:E$230)</f>
        <v>10</v>
      </c>
      <c r="AE139" s="62">
        <f>LOOKUP($D139,'Design Component Spatial Info'!$C$2:$C$230,'Design Component Spatial Info'!F$2:F$230)</f>
        <v>679140.40800000005</v>
      </c>
      <c r="AF139" s="62">
        <f>LOOKUP($D139,'Design Component Spatial Info'!$C$2:$C$230,'Design Component Spatial Info'!G$2:G$230)</f>
        <v>5473964.4179999996</v>
      </c>
      <c r="AG139" s="67">
        <f t="shared" si="5"/>
        <v>0</v>
      </c>
      <c r="AH139" s="67">
        <f t="shared" si="6"/>
        <v>0</v>
      </c>
      <c r="AI139" s="136">
        <f>LOOKUP($D139,'Design Component Spatial Info'!$C$2:$C$230,'Design Component Spatial Info'!I$2:I$230)</f>
        <v>1401490.5068000001</v>
      </c>
      <c r="AJ139" s="136">
        <f>LOOKUP($D139,'Design Component Spatial Info'!$C$2:$C$230,'Design Component Spatial Info'!J$2:J$230)</f>
        <v>504902.86903</v>
      </c>
    </row>
    <row r="140" spans="1:38" x14ac:dyDescent="0.2">
      <c r="A140" s="60" t="s">
        <v>764</v>
      </c>
      <c r="B140" s="60" t="s">
        <v>160</v>
      </c>
      <c r="C140" s="60" t="s">
        <v>31</v>
      </c>
      <c r="D140" s="58" t="s">
        <v>314</v>
      </c>
      <c r="E140" s="58" t="s">
        <v>890</v>
      </c>
      <c r="F140" s="65">
        <v>41731</v>
      </c>
      <c r="G140" s="60" t="s">
        <v>382</v>
      </c>
      <c r="H140" s="58" t="s">
        <v>385</v>
      </c>
      <c r="I140" s="66">
        <v>0.41319444444444442</v>
      </c>
      <c r="J140" s="58">
        <v>1</v>
      </c>
      <c r="K140" s="56" t="s">
        <v>95</v>
      </c>
      <c r="L140" s="67">
        <v>7</v>
      </c>
      <c r="M140" s="67">
        <v>2</v>
      </c>
      <c r="N140" s="67">
        <v>2</v>
      </c>
      <c r="O140" s="58" t="s">
        <v>63</v>
      </c>
      <c r="P140" s="56" t="s">
        <v>141</v>
      </c>
      <c r="Q140" s="62"/>
      <c r="R140" s="62">
        <v>0</v>
      </c>
      <c r="S140" s="56"/>
      <c r="T140" s="56"/>
      <c r="V140" s="62"/>
      <c r="W140" s="62"/>
      <c r="X140" s="56"/>
      <c r="AD140" s="62">
        <f>LOOKUP($D140,'Design Component Spatial Info'!$C$2:$C$230,'Design Component Spatial Info'!E$2:E$230)</f>
        <v>10</v>
      </c>
      <c r="AE140" s="62">
        <f>LOOKUP($D140,'Design Component Spatial Info'!$C$2:$C$230,'Design Component Spatial Info'!F$2:F$230)</f>
        <v>678932.39099999995</v>
      </c>
      <c r="AF140" s="62">
        <f>LOOKUP($D140,'Design Component Spatial Info'!$C$2:$C$230,'Design Component Spatial Info'!G$2:G$230)</f>
        <v>5473191.1140000001</v>
      </c>
      <c r="AG140" s="67">
        <f t="shared" si="5"/>
        <v>0</v>
      </c>
      <c r="AH140" s="67">
        <f t="shared" si="6"/>
        <v>0</v>
      </c>
      <c r="AI140" s="136">
        <f>LOOKUP($D140,'Design Component Spatial Info'!$C$2:$C$230,'Design Component Spatial Info'!I$2:I$230)</f>
        <v>1401760.4056599999</v>
      </c>
      <c r="AJ140" s="136">
        <f>LOOKUP($D140,'Design Component Spatial Info'!$C$2:$C$230,'Design Component Spatial Info'!J$2:J$230)</f>
        <v>504205.14061</v>
      </c>
    </row>
    <row r="141" spans="1:38" x14ac:dyDescent="0.2">
      <c r="A141" s="60" t="s">
        <v>764</v>
      </c>
      <c r="B141" s="60" t="s">
        <v>160</v>
      </c>
      <c r="C141" s="60" t="s">
        <v>31</v>
      </c>
      <c r="D141" s="58" t="s">
        <v>288</v>
      </c>
      <c r="E141" s="58" t="s">
        <v>1231</v>
      </c>
      <c r="F141" s="65">
        <v>41731</v>
      </c>
      <c r="G141" s="60" t="s">
        <v>382</v>
      </c>
      <c r="H141" s="58" t="s">
        <v>385</v>
      </c>
      <c r="I141" s="66">
        <v>0.43124999999999997</v>
      </c>
      <c r="J141" s="58">
        <v>1</v>
      </c>
      <c r="K141" s="56" t="s">
        <v>95</v>
      </c>
      <c r="L141" s="67">
        <v>7</v>
      </c>
      <c r="M141" s="67">
        <v>1</v>
      </c>
      <c r="N141" s="67">
        <v>2</v>
      </c>
      <c r="O141" s="58" t="s">
        <v>63</v>
      </c>
      <c r="P141" s="56" t="s">
        <v>383</v>
      </c>
      <c r="Q141" s="62">
        <v>110</v>
      </c>
      <c r="R141" s="62">
        <v>1</v>
      </c>
      <c r="S141" s="56" t="s">
        <v>135</v>
      </c>
      <c r="T141" s="56" t="s">
        <v>103</v>
      </c>
      <c r="U141" s="56" t="s">
        <v>85</v>
      </c>
      <c r="V141" s="62">
        <v>325</v>
      </c>
      <c r="W141" s="62">
        <v>150</v>
      </c>
      <c r="X141" s="56" t="s">
        <v>145</v>
      </c>
      <c r="Y141" s="56" t="s">
        <v>121</v>
      </c>
      <c r="AA141" s="56" t="s">
        <v>1042</v>
      </c>
      <c r="AD141" s="62">
        <f>LOOKUP($D141,'Design Component Spatial Info'!$C$2:$C$230,'Design Component Spatial Info'!E$2:E$230)</f>
        <v>10</v>
      </c>
      <c r="AE141" s="62">
        <f>LOOKUP($D141,'Design Component Spatial Info'!$C$2:$C$230,'Design Component Spatial Info'!F$2:F$230)</f>
        <v>678608.51699999999</v>
      </c>
      <c r="AF141" s="62">
        <f>LOOKUP($D141,'Design Component Spatial Info'!$C$2:$C$230,'Design Component Spatial Info'!G$2:G$230)</f>
        <v>5484119.0039999997</v>
      </c>
      <c r="AG141" s="67">
        <f t="shared" si="5"/>
        <v>678522.48053454736</v>
      </c>
      <c r="AH141" s="67">
        <f t="shared" si="6"/>
        <v>5484241.8768066429</v>
      </c>
      <c r="AI141" s="136">
        <f>LOOKUP($D141,'Design Component Spatial Info'!$C$2:$C$230,'Design Component Spatial Info'!I$2:I$230)</f>
        <v>1396739.1154799999</v>
      </c>
      <c r="AJ141" s="136">
        <f>LOOKUP($D141,'Design Component Spatial Info'!$C$2:$C$230,'Design Component Spatial Info'!J$2:J$230)</f>
        <v>500742.25196999998</v>
      </c>
      <c r="AK141">
        <v>1395838</v>
      </c>
      <c r="AL141">
        <v>511756</v>
      </c>
    </row>
    <row r="142" spans="1:38" x14ac:dyDescent="0.2">
      <c r="A142" s="60" t="s">
        <v>764</v>
      </c>
      <c r="B142" s="60" t="s">
        <v>160</v>
      </c>
      <c r="C142" s="60" t="s">
        <v>31</v>
      </c>
      <c r="D142" s="58" t="s">
        <v>288</v>
      </c>
      <c r="E142" s="58" t="s">
        <v>1231</v>
      </c>
      <c r="F142" s="65">
        <v>41731</v>
      </c>
      <c r="G142" s="60" t="s">
        <v>382</v>
      </c>
      <c r="H142" s="58" t="s">
        <v>385</v>
      </c>
      <c r="I142" s="66">
        <v>0.43124999999999997</v>
      </c>
      <c r="J142" s="58">
        <v>2</v>
      </c>
      <c r="K142" s="56" t="s">
        <v>95</v>
      </c>
      <c r="L142" s="67">
        <v>7</v>
      </c>
      <c r="M142" s="67">
        <v>1</v>
      </c>
      <c r="N142" s="67">
        <v>2</v>
      </c>
      <c r="O142" s="58" t="s">
        <v>63</v>
      </c>
      <c r="P142" s="56" t="s">
        <v>383</v>
      </c>
      <c r="Q142" s="62">
        <v>145</v>
      </c>
      <c r="R142" s="62">
        <v>1</v>
      </c>
      <c r="S142" s="56" t="s">
        <v>135</v>
      </c>
      <c r="T142" s="56" t="s">
        <v>39</v>
      </c>
      <c r="U142" s="56" t="s">
        <v>87</v>
      </c>
      <c r="V142" s="62">
        <v>70</v>
      </c>
      <c r="W142" s="62">
        <v>400</v>
      </c>
      <c r="X142" s="56" t="s">
        <v>145</v>
      </c>
      <c r="Y142" s="56" t="s">
        <v>121</v>
      </c>
      <c r="AA142" s="56" t="s">
        <v>1043</v>
      </c>
      <c r="AD142" s="62">
        <f>LOOKUP($D142,'Design Component Spatial Info'!$C$2:$C$230,'Design Component Spatial Info'!E$2:E$230)</f>
        <v>10</v>
      </c>
      <c r="AE142" s="62">
        <f>LOOKUP($D142,'Design Component Spatial Info'!$C$2:$C$230,'Design Component Spatial Info'!F$2:F$230)</f>
        <v>678608.51699999999</v>
      </c>
      <c r="AF142" s="62">
        <f>LOOKUP($D142,'Design Component Spatial Info'!$C$2:$C$230,'Design Component Spatial Info'!G$2:G$230)</f>
        <v>5484119.0039999997</v>
      </c>
      <c r="AG142" s="67">
        <f t="shared" si="5"/>
        <v>678984.39404831431</v>
      </c>
      <c r="AH142" s="67">
        <f t="shared" si="6"/>
        <v>5484255.8120573303</v>
      </c>
      <c r="AI142" s="136">
        <f>LOOKUP($D142,'Design Component Spatial Info'!$C$2:$C$230,'Design Component Spatial Info'!I$2:I$230)</f>
        <v>1396739.1154799999</v>
      </c>
      <c r="AJ142" s="136">
        <f>LOOKUP($D142,'Design Component Spatial Info'!$C$2:$C$230,'Design Component Spatial Info'!J$2:J$230)</f>
        <v>500742.25196999998</v>
      </c>
      <c r="AK142">
        <v>1396300</v>
      </c>
      <c r="AL142">
        <v>511791</v>
      </c>
    </row>
    <row r="143" spans="1:38" x14ac:dyDescent="0.2">
      <c r="A143" s="60" t="s">
        <v>764</v>
      </c>
      <c r="B143" s="60" t="s">
        <v>160</v>
      </c>
      <c r="C143" s="60" t="s">
        <v>31</v>
      </c>
      <c r="D143" s="58" t="s">
        <v>289</v>
      </c>
      <c r="E143" s="58" t="s">
        <v>1231</v>
      </c>
      <c r="F143" s="65">
        <v>41731</v>
      </c>
      <c r="G143" s="60" t="s">
        <v>382</v>
      </c>
      <c r="H143" s="58" t="s">
        <v>385</v>
      </c>
      <c r="I143" s="66">
        <v>0.4368055555555555</v>
      </c>
      <c r="J143" s="58">
        <v>1</v>
      </c>
      <c r="K143" s="56" t="s">
        <v>95</v>
      </c>
      <c r="L143" s="67">
        <v>10</v>
      </c>
      <c r="M143" s="67">
        <v>1</v>
      </c>
      <c r="N143" s="67">
        <v>2</v>
      </c>
      <c r="O143" s="58" t="s">
        <v>63</v>
      </c>
      <c r="P143" s="56" t="s">
        <v>141</v>
      </c>
      <c r="Q143" s="62"/>
      <c r="R143" s="62">
        <v>0</v>
      </c>
      <c r="S143" s="56"/>
      <c r="T143" s="56"/>
      <c r="V143" s="62"/>
      <c r="W143" s="62"/>
      <c r="X143" s="56"/>
      <c r="AD143" s="62">
        <f>LOOKUP($D143,'Design Component Spatial Info'!$C$2:$C$230,'Design Component Spatial Info'!E$2:E$230)</f>
        <v>10</v>
      </c>
      <c r="AE143" s="62">
        <f>LOOKUP($D143,'Design Component Spatial Info'!$C$2:$C$230,'Design Component Spatial Info'!F$2:F$230)</f>
        <v>678488.03599999996</v>
      </c>
      <c r="AF143" s="62">
        <f>LOOKUP($D143,'Design Component Spatial Info'!$C$2:$C$230,'Design Component Spatial Info'!G$2:G$230)</f>
        <v>5484883.835</v>
      </c>
      <c r="AG143" s="67">
        <f t="shared" si="5"/>
        <v>0</v>
      </c>
      <c r="AH143" s="67">
        <f t="shared" si="6"/>
        <v>0</v>
      </c>
      <c r="AI143" s="136">
        <f>LOOKUP($D143,'Design Component Spatial Info'!$C$2:$C$230,'Design Component Spatial Info'!I$2:I$230)</f>
        <v>1394646.2227099999</v>
      </c>
      <c r="AJ143" s="136">
        <f>LOOKUP($D143,'Design Component Spatial Info'!$C$2:$C$230,'Design Component Spatial Info'!J$2:J$230)</f>
        <v>499404.32571</v>
      </c>
    </row>
    <row r="144" spans="1:38" x14ac:dyDescent="0.2">
      <c r="A144" s="60" t="s">
        <v>764</v>
      </c>
      <c r="B144" s="60" t="s">
        <v>160</v>
      </c>
      <c r="C144" s="60" t="s">
        <v>31</v>
      </c>
      <c r="D144" s="58" t="s">
        <v>290</v>
      </c>
      <c r="E144" s="58" t="s">
        <v>1231</v>
      </c>
      <c r="F144" s="65">
        <v>41731</v>
      </c>
      <c r="G144" s="60" t="s">
        <v>382</v>
      </c>
      <c r="H144" s="58" t="s">
        <v>385</v>
      </c>
      <c r="I144" s="66">
        <v>0.44097222222222227</v>
      </c>
      <c r="J144" s="58">
        <v>1</v>
      </c>
      <c r="K144" s="56" t="s">
        <v>95</v>
      </c>
      <c r="L144" s="67">
        <v>10</v>
      </c>
      <c r="M144" s="67">
        <v>1</v>
      </c>
      <c r="N144" s="67">
        <v>2</v>
      </c>
      <c r="O144" s="58" t="s">
        <v>63</v>
      </c>
      <c r="P144" s="56" t="s">
        <v>141</v>
      </c>
      <c r="Q144" s="62"/>
      <c r="R144" s="62">
        <v>0</v>
      </c>
      <c r="S144" s="56"/>
      <c r="T144" s="56"/>
      <c r="V144" s="62"/>
      <c r="W144" s="62"/>
      <c r="X144" s="56"/>
      <c r="AD144" s="62">
        <f>LOOKUP($D144,'Design Component Spatial Info'!$C$2:$C$230,'Design Component Spatial Info'!E$2:E$230)</f>
        <v>10</v>
      </c>
      <c r="AE144" s="62">
        <f>LOOKUP($D144,'Design Component Spatial Info'!$C$2:$C$230,'Design Component Spatial Info'!F$2:F$230)</f>
        <v>678684.52599999995</v>
      </c>
      <c r="AF144" s="62">
        <f>LOOKUP($D144,'Design Component Spatial Info'!$C$2:$C$230,'Design Component Spatial Info'!G$2:G$230)</f>
        <v>5485592.7439999999</v>
      </c>
      <c r="AG144" s="67">
        <f t="shared" si="5"/>
        <v>0</v>
      </c>
      <c r="AH144" s="67">
        <f t="shared" si="6"/>
        <v>0</v>
      </c>
      <c r="AI144" s="136">
        <f>LOOKUP($D144,'Design Component Spatial Info'!$C$2:$C$230,'Design Component Spatial Info'!I$2:I$230)</f>
        <v>1394107.7341400001</v>
      </c>
      <c r="AJ144" s="136">
        <f>LOOKUP($D144,'Design Component Spatial Info'!$C$2:$C$230,'Design Component Spatial Info'!J$2:J$230)</f>
        <v>498898.03779999999</v>
      </c>
    </row>
    <row r="145" spans="1:38" x14ac:dyDescent="0.2">
      <c r="A145" s="60" t="s">
        <v>764</v>
      </c>
      <c r="B145" s="60" t="s">
        <v>160</v>
      </c>
      <c r="C145" s="60" t="s">
        <v>31</v>
      </c>
      <c r="D145" s="58" t="s">
        <v>291</v>
      </c>
      <c r="E145" s="58" t="s">
        <v>779</v>
      </c>
      <c r="F145" s="65">
        <v>41731</v>
      </c>
      <c r="G145" s="60" t="s">
        <v>382</v>
      </c>
      <c r="H145" s="58" t="s">
        <v>385</v>
      </c>
      <c r="I145" s="66">
        <v>0.44722222222222219</v>
      </c>
      <c r="J145" s="58">
        <v>1</v>
      </c>
      <c r="K145" s="56" t="s">
        <v>95</v>
      </c>
      <c r="L145" s="67">
        <v>10</v>
      </c>
      <c r="M145" s="67">
        <v>1</v>
      </c>
      <c r="N145" s="67">
        <v>2</v>
      </c>
      <c r="O145" s="58" t="s">
        <v>63</v>
      </c>
      <c r="P145" s="56" t="s">
        <v>383</v>
      </c>
      <c r="Q145" s="62">
        <v>0</v>
      </c>
      <c r="R145" s="62">
        <v>1</v>
      </c>
      <c r="S145" s="56" t="s">
        <v>75</v>
      </c>
      <c r="T145" s="56" t="s">
        <v>146</v>
      </c>
      <c r="U145" s="56" t="s">
        <v>83</v>
      </c>
      <c r="V145" s="62">
        <v>80</v>
      </c>
      <c r="W145" s="62">
        <v>120</v>
      </c>
      <c r="X145" s="56" t="s">
        <v>145</v>
      </c>
      <c r="Y145" s="56" t="s">
        <v>121</v>
      </c>
      <c r="AA145" s="56" t="s">
        <v>1044</v>
      </c>
      <c r="AD145" s="62">
        <f>LOOKUP($D145,'Design Component Spatial Info'!$C$2:$C$230,'Design Component Spatial Info'!E$2:E$230)</f>
        <v>10</v>
      </c>
      <c r="AE145" s="62">
        <f>LOOKUP($D145,'Design Component Spatial Info'!$C$2:$C$230,'Design Component Spatial Info'!F$2:F$230)</f>
        <v>677578.31400000001</v>
      </c>
      <c r="AF145" s="62">
        <f>LOOKUP($D145,'Design Component Spatial Info'!$C$2:$C$230,'Design Component Spatial Info'!G$2:G$230)</f>
        <v>5484620.7949999999</v>
      </c>
      <c r="AG145" s="67">
        <f t="shared" si="5"/>
        <v>677696.49093036144</v>
      </c>
      <c r="AH145" s="67">
        <f t="shared" si="6"/>
        <v>5484641.6327813203</v>
      </c>
      <c r="AI145" s="136">
        <f>LOOKUP($D145,'Design Component Spatial Info'!$C$2:$C$230,'Design Component Spatial Info'!I$2:I$230)</f>
        <v>1395425.9306300001</v>
      </c>
      <c r="AJ145" s="136">
        <f>LOOKUP($D145,'Design Component Spatial Info'!$C$2:$C$230,'Design Component Spatial Info'!J$2:J$230)</f>
        <v>505914.12290000002</v>
      </c>
      <c r="AK145">
        <v>1394995</v>
      </c>
      <c r="AL145">
        <v>512119</v>
      </c>
    </row>
    <row r="146" spans="1:38" x14ac:dyDescent="0.2">
      <c r="A146" s="60" t="s">
        <v>764</v>
      </c>
      <c r="B146" s="60" t="s">
        <v>160</v>
      </c>
      <c r="C146" s="60" t="s">
        <v>31</v>
      </c>
      <c r="D146" s="58" t="s">
        <v>292</v>
      </c>
      <c r="E146" s="58" t="s">
        <v>1232</v>
      </c>
      <c r="F146" s="65">
        <v>41731</v>
      </c>
      <c r="G146" s="60" t="s">
        <v>382</v>
      </c>
      <c r="H146" s="58" t="s">
        <v>385</v>
      </c>
      <c r="I146" s="66">
        <v>0.45347222222222222</v>
      </c>
      <c r="J146" s="58">
        <v>1</v>
      </c>
      <c r="K146" s="56" t="s">
        <v>95</v>
      </c>
      <c r="L146" s="67">
        <v>8</v>
      </c>
      <c r="M146" s="67">
        <v>2</v>
      </c>
      <c r="N146" s="67">
        <v>2</v>
      </c>
      <c r="O146" s="58" t="s">
        <v>63</v>
      </c>
      <c r="P146" s="56" t="s">
        <v>141</v>
      </c>
      <c r="Q146" s="62"/>
      <c r="R146" s="62">
        <v>0</v>
      </c>
      <c r="S146" s="56"/>
      <c r="T146" s="56"/>
      <c r="V146" s="62"/>
      <c r="W146" s="62"/>
      <c r="X146" s="56"/>
      <c r="AD146" s="62">
        <f>LOOKUP($D146,'Design Component Spatial Info'!$C$2:$C$230,'Design Component Spatial Info'!E$2:E$230)</f>
        <v>10</v>
      </c>
      <c r="AE146" s="62">
        <f>LOOKUP($D146,'Design Component Spatial Info'!$C$2:$C$230,'Design Component Spatial Info'!F$2:F$230)</f>
        <v>677149.62199999997</v>
      </c>
      <c r="AF146" s="62">
        <f>LOOKUP($D146,'Design Component Spatial Info'!$C$2:$C$230,'Design Component Spatial Info'!G$2:G$230)</f>
        <v>5485260.9800000004</v>
      </c>
      <c r="AG146" s="67">
        <f t="shared" si="5"/>
        <v>0</v>
      </c>
      <c r="AH146" s="67">
        <f t="shared" si="6"/>
        <v>0</v>
      </c>
      <c r="AI146" s="136">
        <f>LOOKUP($D146,'Design Component Spatial Info'!$C$2:$C$230,'Design Component Spatial Info'!I$2:I$230)</f>
        <v>1394435.4751800001</v>
      </c>
      <c r="AJ146" s="136">
        <f>LOOKUP($D146,'Design Component Spatial Info'!$C$2:$C$230,'Design Component Spatial Info'!J$2:J$230)</f>
        <v>505138.90946</v>
      </c>
    </row>
    <row r="147" spans="1:38" x14ac:dyDescent="0.2">
      <c r="A147" s="60" t="s">
        <v>764</v>
      </c>
      <c r="B147" s="60" t="s">
        <v>160</v>
      </c>
      <c r="C147" s="60" t="s">
        <v>31</v>
      </c>
      <c r="D147" s="58" t="s">
        <v>293</v>
      </c>
      <c r="E147" s="58" t="s">
        <v>1232</v>
      </c>
      <c r="F147" s="65">
        <v>41731</v>
      </c>
      <c r="G147" s="60" t="s">
        <v>382</v>
      </c>
      <c r="H147" s="58" t="s">
        <v>385</v>
      </c>
      <c r="I147" s="66">
        <v>0.45833333333333331</v>
      </c>
      <c r="J147" s="58">
        <v>1</v>
      </c>
      <c r="K147" s="56" t="s">
        <v>95</v>
      </c>
      <c r="L147" s="67">
        <v>8</v>
      </c>
      <c r="M147" s="67">
        <v>2</v>
      </c>
      <c r="N147" s="67">
        <v>2</v>
      </c>
      <c r="O147" s="58" t="s">
        <v>63</v>
      </c>
      <c r="P147" s="56" t="s">
        <v>141</v>
      </c>
      <c r="Q147" s="62"/>
      <c r="R147" s="62">
        <v>0</v>
      </c>
      <c r="S147" s="56"/>
      <c r="T147" s="56"/>
      <c r="V147" s="62"/>
      <c r="W147" s="62"/>
      <c r="X147" s="56"/>
      <c r="AD147" s="62">
        <f>LOOKUP($D147,'Design Component Spatial Info'!$C$2:$C$230,'Design Component Spatial Info'!E$2:E$230)</f>
        <v>10</v>
      </c>
      <c r="AE147" s="62">
        <f>LOOKUP($D147,'Design Component Spatial Info'!$C$2:$C$230,'Design Component Spatial Info'!F$2:F$230)</f>
        <v>677150</v>
      </c>
      <c r="AF147" s="62">
        <f>LOOKUP($D147,'Design Component Spatial Info'!$C$2:$C$230,'Design Component Spatial Info'!G$2:G$230)</f>
        <v>5486048.5760000004</v>
      </c>
      <c r="AG147" s="67">
        <f t="shared" si="5"/>
        <v>0</v>
      </c>
      <c r="AH147" s="67">
        <f t="shared" si="6"/>
        <v>0</v>
      </c>
      <c r="AI147" s="136">
        <f>LOOKUP($D147,'Design Component Spatial Info'!$C$2:$C$230,'Design Component Spatial Info'!I$2:I$230)</f>
        <v>1393543.9902999999</v>
      </c>
      <c r="AJ147" s="136">
        <f>LOOKUP($D147,'Design Component Spatial Info'!$C$2:$C$230,'Design Component Spatial Info'!J$2:J$230)</f>
        <v>504886.32522</v>
      </c>
    </row>
    <row r="148" spans="1:38" x14ac:dyDescent="0.2">
      <c r="A148" s="60" t="s">
        <v>764</v>
      </c>
      <c r="B148" s="60" t="s">
        <v>160</v>
      </c>
      <c r="C148" s="60" t="s">
        <v>31</v>
      </c>
      <c r="D148" s="58" t="s">
        <v>286</v>
      </c>
      <c r="E148" s="58" t="s">
        <v>1233</v>
      </c>
      <c r="F148" s="65">
        <v>41731</v>
      </c>
      <c r="G148" s="60" t="s">
        <v>382</v>
      </c>
      <c r="H148" s="58" t="s">
        <v>385</v>
      </c>
      <c r="I148" s="66">
        <v>0.47083333333333338</v>
      </c>
      <c r="J148" s="58">
        <v>1</v>
      </c>
      <c r="K148" s="56" t="s">
        <v>95</v>
      </c>
      <c r="L148" s="67">
        <v>10</v>
      </c>
      <c r="M148" s="67">
        <v>3</v>
      </c>
      <c r="N148" s="67">
        <v>2</v>
      </c>
      <c r="O148" s="58" t="s">
        <v>63</v>
      </c>
      <c r="P148" s="56" t="s">
        <v>141</v>
      </c>
      <c r="Q148" s="62"/>
      <c r="R148" s="62">
        <v>0</v>
      </c>
      <c r="S148" s="56"/>
      <c r="T148" s="56"/>
      <c r="V148" s="62"/>
      <c r="W148" s="62"/>
      <c r="X148" s="56"/>
      <c r="AD148" s="62">
        <f>LOOKUP($D148,'Design Component Spatial Info'!$C$2:$C$230,'Design Component Spatial Info'!E$2:E$230)</f>
        <v>10</v>
      </c>
      <c r="AE148" s="62">
        <f>LOOKUP($D148,'Design Component Spatial Info'!$C$2:$C$230,'Design Component Spatial Info'!F$2:F$230)</f>
        <v>679277.09499999997</v>
      </c>
      <c r="AF148" s="62">
        <f>LOOKUP($D148,'Design Component Spatial Info'!$C$2:$C$230,'Design Component Spatial Info'!G$2:G$230)</f>
        <v>5487398.6699999999</v>
      </c>
      <c r="AG148" s="67">
        <f t="shared" si="5"/>
        <v>0</v>
      </c>
      <c r="AH148" s="67">
        <f t="shared" si="6"/>
        <v>0</v>
      </c>
      <c r="AI148" s="136">
        <f>LOOKUP($D148,'Design Component Spatial Info'!$C$2:$C$230,'Design Component Spatial Info'!I$2:I$230)</f>
        <v>1394212.5031000001</v>
      </c>
      <c r="AJ148" s="136">
        <f>LOOKUP($D148,'Design Component Spatial Info'!$C$2:$C$230,'Design Component Spatial Info'!J$2:J$230)</f>
        <v>504088.39630999998</v>
      </c>
    </row>
    <row r="149" spans="1:38" x14ac:dyDescent="0.2">
      <c r="A149" s="60" t="s">
        <v>764</v>
      </c>
      <c r="B149" s="60" t="s">
        <v>160</v>
      </c>
      <c r="C149" s="60" t="s">
        <v>31</v>
      </c>
      <c r="D149" s="58" t="s">
        <v>287</v>
      </c>
      <c r="E149" s="58" t="s">
        <v>1233</v>
      </c>
      <c r="F149" s="65">
        <v>41731</v>
      </c>
      <c r="G149" s="60" t="s">
        <v>382</v>
      </c>
      <c r="H149" s="58" t="s">
        <v>385</v>
      </c>
      <c r="I149" s="66">
        <v>0.47569444444444442</v>
      </c>
      <c r="J149" s="58">
        <v>1</v>
      </c>
      <c r="K149" s="56" t="s">
        <v>95</v>
      </c>
      <c r="L149" s="67">
        <v>10</v>
      </c>
      <c r="M149" s="67">
        <v>4</v>
      </c>
      <c r="N149" s="67">
        <v>2</v>
      </c>
      <c r="O149" s="58" t="s">
        <v>63</v>
      </c>
      <c r="P149" s="56" t="s">
        <v>141</v>
      </c>
      <c r="Q149" s="62"/>
      <c r="R149" s="62">
        <v>0</v>
      </c>
      <c r="S149" s="56"/>
      <c r="T149" s="56"/>
      <c r="V149" s="62"/>
      <c r="W149" s="62"/>
      <c r="X149" s="56"/>
      <c r="AD149" s="62">
        <f>LOOKUP($D149,'Design Component Spatial Info'!$C$2:$C$230,'Design Component Spatial Info'!E$2:E$230)</f>
        <v>10</v>
      </c>
      <c r="AE149" s="62">
        <f>LOOKUP($D149,'Design Component Spatial Info'!$C$2:$C$230,'Design Component Spatial Info'!F$2:F$230)</f>
        <v>679038.076</v>
      </c>
      <c r="AF149" s="62">
        <f>LOOKUP($D149,'Design Component Spatial Info'!$C$2:$C$230,'Design Component Spatial Info'!G$2:G$230)</f>
        <v>5488076.7089999998</v>
      </c>
      <c r="AG149" s="67">
        <f t="shared" si="5"/>
        <v>0</v>
      </c>
      <c r="AH149" s="67">
        <f t="shared" si="6"/>
        <v>0</v>
      </c>
      <c r="AI149" s="136">
        <f>LOOKUP($D149,'Design Component Spatial Info'!$C$2:$C$230,'Design Component Spatial Info'!I$2:I$230)</f>
        <v>1394641.7880800001</v>
      </c>
      <c r="AJ149" s="136">
        <f>LOOKUP($D149,'Design Component Spatial Info'!$C$2:$C$230,'Design Component Spatial Info'!J$2:J$230)</f>
        <v>508661.91116999998</v>
      </c>
    </row>
    <row r="150" spans="1:38" x14ac:dyDescent="0.2">
      <c r="A150" s="60" t="s">
        <v>764</v>
      </c>
      <c r="B150" s="60" t="s">
        <v>160</v>
      </c>
      <c r="C150" s="60" t="s">
        <v>31</v>
      </c>
      <c r="D150" s="58" t="s">
        <v>322</v>
      </c>
      <c r="E150" s="58" t="s">
        <v>1234</v>
      </c>
      <c r="F150" s="65">
        <v>41731</v>
      </c>
      <c r="G150" s="60" t="s">
        <v>382</v>
      </c>
      <c r="H150" s="58" t="s">
        <v>385</v>
      </c>
      <c r="I150" s="66">
        <v>0.48680555555555555</v>
      </c>
      <c r="J150" s="58">
        <v>1</v>
      </c>
      <c r="K150" s="56" t="s">
        <v>95</v>
      </c>
      <c r="L150" s="67">
        <v>11</v>
      </c>
      <c r="M150" s="67">
        <v>3</v>
      </c>
      <c r="N150" s="67">
        <v>2</v>
      </c>
      <c r="O150" s="58" t="s">
        <v>63</v>
      </c>
      <c r="P150" s="56" t="s">
        <v>383</v>
      </c>
      <c r="Q150" s="62">
        <v>120</v>
      </c>
      <c r="R150" s="62">
        <v>1</v>
      </c>
      <c r="S150" s="56" t="s">
        <v>75</v>
      </c>
      <c r="T150" s="56" t="s">
        <v>146</v>
      </c>
      <c r="U150" s="56" t="s">
        <v>83</v>
      </c>
      <c r="V150" s="62">
        <v>88</v>
      </c>
      <c r="W150" s="62">
        <v>126</v>
      </c>
      <c r="X150" s="56" t="s">
        <v>145</v>
      </c>
      <c r="Y150" s="56" t="s">
        <v>121</v>
      </c>
      <c r="AA150" s="56" t="s">
        <v>1045</v>
      </c>
      <c r="AD150" s="62">
        <f>LOOKUP($D150,'Design Component Spatial Info'!$C$2:$C$230,'Design Component Spatial Info'!E$2:E$230)</f>
        <v>10</v>
      </c>
      <c r="AE150" s="62">
        <f>LOOKUP($D150,'Design Component Spatial Info'!$C$2:$C$230,'Design Component Spatial Info'!F$2:F$230)</f>
        <v>682753.22699999996</v>
      </c>
      <c r="AF150" s="62">
        <f>LOOKUP($D150,'Design Component Spatial Info'!$C$2:$C$230,'Design Component Spatial Info'!G$2:G$230)</f>
        <v>5490850.2549999999</v>
      </c>
      <c r="AG150" s="67">
        <f t="shared" si="5"/>
        <v>682879.15024420433</v>
      </c>
      <c r="AH150" s="67">
        <f t="shared" si="6"/>
        <v>5490854.6523365844</v>
      </c>
      <c r="AI150" s="136">
        <f>LOOKUP($D150,'Design Component Spatial Info'!$C$2:$C$230,'Design Component Spatial Info'!I$2:I$230)</f>
        <v>1394133.3915800001</v>
      </c>
      <c r="AJ150" s="136">
        <f>LOOKUP($D150,'Design Component Spatial Info'!$C$2:$C$230,'Design Component Spatial Info'!J$2:J$230)</f>
        <v>507795.80345000001</v>
      </c>
      <c r="AK150">
        <v>1399900</v>
      </c>
      <c r="AL150">
        <v>518553</v>
      </c>
    </row>
    <row r="151" spans="1:38" x14ac:dyDescent="0.2">
      <c r="A151" s="60" t="s">
        <v>764</v>
      </c>
      <c r="B151" s="60" t="s">
        <v>160</v>
      </c>
      <c r="C151" s="60" t="s">
        <v>31</v>
      </c>
      <c r="D151" s="58" t="s">
        <v>323</v>
      </c>
      <c r="E151" s="58" t="s">
        <v>889</v>
      </c>
      <c r="F151" s="65">
        <v>41731</v>
      </c>
      <c r="G151" s="60" t="s">
        <v>382</v>
      </c>
      <c r="H151" s="58" t="s">
        <v>385</v>
      </c>
      <c r="I151" s="66">
        <v>0.4909722222222222</v>
      </c>
      <c r="J151" s="58">
        <v>1</v>
      </c>
      <c r="K151" s="56" t="s">
        <v>95</v>
      </c>
      <c r="L151" s="67">
        <v>11</v>
      </c>
      <c r="M151" s="67">
        <v>3</v>
      </c>
      <c r="N151" s="67">
        <v>2</v>
      </c>
      <c r="O151" s="58" t="s">
        <v>63</v>
      </c>
      <c r="P151" s="56" t="s">
        <v>141</v>
      </c>
      <c r="Q151" s="62"/>
      <c r="R151" s="62">
        <v>0</v>
      </c>
      <c r="S151" s="56"/>
      <c r="T151" s="56"/>
      <c r="V151" s="62"/>
      <c r="W151" s="62"/>
      <c r="X151" s="56"/>
      <c r="AD151" s="62">
        <f>LOOKUP($D151,'Design Component Spatial Info'!$C$2:$C$230,'Design Component Spatial Info'!E$2:E$230)</f>
        <v>10</v>
      </c>
      <c r="AE151" s="62">
        <f>LOOKUP($D151,'Design Component Spatial Info'!$C$2:$C$230,'Design Component Spatial Info'!F$2:F$230)</f>
        <v>682745.79799999995</v>
      </c>
      <c r="AF151" s="62">
        <f>LOOKUP($D151,'Design Component Spatial Info'!$C$2:$C$230,'Design Component Spatial Info'!G$2:G$230)</f>
        <v>5491660.9869999997</v>
      </c>
      <c r="AG151" s="67">
        <f t="shared" si="5"/>
        <v>0</v>
      </c>
      <c r="AH151" s="67">
        <f t="shared" si="6"/>
        <v>0</v>
      </c>
      <c r="AI151" s="136">
        <f>LOOKUP($D151,'Design Component Spatial Info'!$C$2:$C$230,'Design Component Spatial Info'!I$2:I$230)</f>
        <v>1395463.5827299999</v>
      </c>
      <c r="AJ151" s="136">
        <f>LOOKUP($D151,'Design Component Spatial Info'!$C$2:$C$230,'Design Component Spatial Info'!J$2:J$230)</f>
        <v>510654.25300000003</v>
      </c>
    </row>
    <row r="152" spans="1:38" x14ac:dyDescent="0.2">
      <c r="A152" s="60" t="s">
        <v>764</v>
      </c>
      <c r="B152" s="60" t="s">
        <v>160</v>
      </c>
      <c r="C152" s="60" t="s">
        <v>31</v>
      </c>
      <c r="D152" s="58" t="s">
        <v>324</v>
      </c>
      <c r="E152" s="58" t="s">
        <v>889</v>
      </c>
      <c r="F152" s="65">
        <v>41731</v>
      </c>
      <c r="G152" s="60" t="s">
        <v>382</v>
      </c>
      <c r="H152" s="58" t="s">
        <v>385</v>
      </c>
      <c r="I152" s="66">
        <v>0.49583333333333335</v>
      </c>
      <c r="J152" s="58">
        <v>1</v>
      </c>
      <c r="K152" s="56" t="s">
        <v>95</v>
      </c>
      <c r="L152" s="67">
        <v>11</v>
      </c>
      <c r="M152" s="67">
        <v>3</v>
      </c>
      <c r="N152" s="67">
        <v>2</v>
      </c>
      <c r="O152" s="58" t="s">
        <v>63</v>
      </c>
      <c r="P152" s="56" t="s">
        <v>141</v>
      </c>
      <c r="Q152" s="62"/>
      <c r="R152" s="62">
        <v>0</v>
      </c>
      <c r="S152" s="56"/>
      <c r="T152" s="56"/>
      <c r="V152" s="62"/>
      <c r="W152" s="62"/>
      <c r="X152" s="56"/>
      <c r="AD152" s="62">
        <f>LOOKUP($D152,'Design Component Spatial Info'!$C$2:$C$230,'Design Component Spatial Info'!E$2:E$230)</f>
        <v>10</v>
      </c>
      <c r="AE152" s="62">
        <f>LOOKUP($D152,'Design Component Spatial Info'!$C$2:$C$230,'Design Component Spatial Info'!F$2:F$230)</f>
        <v>682696</v>
      </c>
      <c r="AF152" s="62">
        <f>LOOKUP($D152,'Design Component Spatial Info'!$C$2:$C$230,'Design Component Spatial Info'!G$2:G$230)</f>
        <v>5492731</v>
      </c>
      <c r="AG152" s="67">
        <f t="shared" si="5"/>
        <v>0</v>
      </c>
      <c r="AH152" s="67">
        <f t="shared" si="6"/>
        <v>0</v>
      </c>
      <c r="AI152" s="136">
        <f>LOOKUP($D152,'Design Component Spatial Info'!$C$2:$C$230,'Design Component Spatial Info'!I$2:I$230)</f>
        <v>1394710.7944499999</v>
      </c>
      <c r="AJ152" s="136">
        <f>LOOKUP($D152,'Design Component Spatial Info'!$C$2:$C$230,'Design Component Spatial Info'!J$2:J$230)</f>
        <v>510951.10817000002</v>
      </c>
    </row>
    <row r="153" spans="1:38" x14ac:dyDescent="0.2">
      <c r="A153" s="60" t="s">
        <v>764</v>
      </c>
      <c r="B153" s="60" t="s">
        <v>161</v>
      </c>
      <c r="C153" s="60" t="s">
        <v>31</v>
      </c>
      <c r="D153" s="58" t="s">
        <v>199</v>
      </c>
      <c r="E153" s="58" t="s">
        <v>793</v>
      </c>
      <c r="F153" s="65">
        <v>41731</v>
      </c>
      <c r="G153" s="60" t="s">
        <v>382</v>
      </c>
      <c r="H153" s="58" t="s">
        <v>385</v>
      </c>
      <c r="I153" s="66">
        <v>0.52708333333333335</v>
      </c>
      <c r="J153" s="58">
        <v>1</v>
      </c>
      <c r="K153" s="56" t="s">
        <v>95</v>
      </c>
      <c r="L153" s="67">
        <v>12</v>
      </c>
      <c r="M153" s="67">
        <v>2</v>
      </c>
      <c r="N153" s="67">
        <v>3</v>
      </c>
      <c r="O153" s="58" t="s">
        <v>63</v>
      </c>
      <c r="P153" s="56" t="s">
        <v>141</v>
      </c>
      <c r="Q153" s="62"/>
      <c r="R153" s="62">
        <v>0</v>
      </c>
      <c r="S153" s="56"/>
      <c r="T153" s="56"/>
      <c r="V153" s="62"/>
      <c r="W153" s="62"/>
      <c r="X153" s="56"/>
      <c r="AD153" s="62">
        <f>LOOKUP($D153,'Design Component Spatial Info'!$C$2:$C$230,'Design Component Spatial Info'!E$2:E$230)</f>
        <v>10</v>
      </c>
      <c r="AE153" s="62">
        <f>LOOKUP($D153,'Design Component Spatial Info'!$C$2:$C$230,'Design Component Spatial Info'!F$2:F$230)</f>
        <v>671292.64899999998</v>
      </c>
      <c r="AF153" s="62">
        <f>LOOKUP($D153,'Design Component Spatial Info'!$C$2:$C$230,'Design Component Spatial Info'!G$2:G$230)</f>
        <v>5512611.6799999997</v>
      </c>
      <c r="AG153" s="67">
        <f t="shared" si="5"/>
        <v>0</v>
      </c>
      <c r="AH153" s="67">
        <f t="shared" si="6"/>
        <v>0</v>
      </c>
      <c r="AI153" s="136">
        <f>LOOKUP($D153,'Design Component Spatial Info'!$C$2:$C$230,'Design Component Spatial Info'!I$2:I$230)</f>
        <v>1387354.8726600001</v>
      </c>
      <c r="AJ153" s="136">
        <f>LOOKUP($D153,'Design Component Spatial Info'!$C$2:$C$230,'Design Component Spatial Info'!J$2:J$230)</f>
        <v>539764.30599000002</v>
      </c>
    </row>
    <row r="154" spans="1:38" x14ac:dyDescent="0.2">
      <c r="A154" s="60" t="s">
        <v>764</v>
      </c>
      <c r="B154" s="60" t="s">
        <v>161</v>
      </c>
      <c r="C154" s="60" t="s">
        <v>31</v>
      </c>
      <c r="D154" s="58" t="s">
        <v>198</v>
      </c>
      <c r="E154" s="58" t="s">
        <v>793</v>
      </c>
      <c r="F154" s="65">
        <v>41731</v>
      </c>
      <c r="G154" s="60" t="s">
        <v>382</v>
      </c>
      <c r="H154" s="58" t="s">
        <v>385</v>
      </c>
      <c r="I154" s="66">
        <v>0.53125</v>
      </c>
      <c r="J154" s="58">
        <v>1</v>
      </c>
      <c r="K154" s="56" t="s">
        <v>95</v>
      </c>
      <c r="L154" s="67">
        <v>12</v>
      </c>
      <c r="M154" s="67">
        <v>2</v>
      </c>
      <c r="N154" s="67">
        <v>3</v>
      </c>
      <c r="O154" s="58" t="s">
        <v>63</v>
      </c>
      <c r="P154" s="56" t="s">
        <v>141</v>
      </c>
      <c r="Q154" s="62"/>
      <c r="R154" s="62">
        <v>0</v>
      </c>
      <c r="S154" s="56"/>
      <c r="T154" s="56"/>
      <c r="V154" s="62"/>
      <c r="W154" s="62"/>
      <c r="X154" s="56"/>
      <c r="AD154" s="62">
        <f>LOOKUP($D154,'Design Component Spatial Info'!$C$2:$C$230,'Design Component Spatial Info'!E$2:E$230)</f>
        <v>10</v>
      </c>
      <c r="AE154" s="62">
        <f>LOOKUP($D154,'Design Component Spatial Info'!$C$2:$C$230,'Design Component Spatial Info'!F$2:F$230)</f>
        <v>670783.62</v>
      </c>
      <c r="AF154" s="62">
        <f>LOOKUP($D154,'Design Component Spatial Info'!$C$2:$C$230,'Design Component Spatial Info'!G$2:G$230)</f>
        <v>5513206.7029999997</v>
      </c>
      <c r="AG154" s="67">
        <f t="shared" si="5"/>
        <v>0</v>
      </c>
      <c r="AH154" s="67">
        <f t="shared" si="6"/>
        <v>0</v>
      </c>
      <c r="AI154" s="136">
        <f>LOOKUP($D154,'Design Component Spatial Info'!$C$2:$C$230,'Design Component Spatial Info'!I$2:I$230)</f>
        <v>1386819.8443499999</v>
      </c>
      <c r="AJ154" s="136">
        <f>LOOKUP($D154,'Design Component Spatial Info'!$C$2:$C$230,'Design Component Spatial Info'!J$2:J$230)</f>
        <v>540336.03608999995</v>
      </c>
    </row>
    <row r="155" spans="1:38" x14ac:dyDescent="0.2">
      <c r="A155" s="60" t="s">
        <v>764</v>
      </c>
      <c r="B155" s="60" t="s">
        <v>161</v>
      </c>
      <c r="C155" s="60" t="s">
        <v>31</v>
      </c>
      <c r="D155" s="58" t="s">
        <v>197</v>
      </c>
      <c r="E155" s="58" t="s">
        <v>1167</v>
      </c>
      <c r="F155" s="65">
        <v>41731</v>
      </c>
      <c r="G155" s="60" t="s">
        <v>382</v>
      </c>
      <c r="H155" s="58" t="s">
        <v>385</v>
      </c>
      <c r="I155" s="66">
        <v>0.53541666666666665</v>
      </c>
      <c r="J155" s="58">
        <v>1</v>
      </c>
      <c r="K155" s="56" t="s">
        <v>95</v>
      </c>
      <c r="L155" s="67">
        <v>10</v>
      </c>
      <c r="M155" s="67">
        <v>2</v>
      </c>
      <c r="N155" s="67">
        <v>3</v>
      </c>
      <c r="O155" s="58" t="s">
        <v>63</v>
      </c>
      <c r="P155" s="56" t="s">
        <v>141</v>
      </c>
      <c r="Q155" s="62"/>
      <c r="R155" s="62">
        <v>0</v>
      </c>
      <c r="S155" s="56"/>
      <c r="T155" s="56"/>
      <c r="V155" s="62"/>
      <c r="W155" s="62"/>
      <c r="X155" s="56"/>
      <c r="AD155" s="62">
        <f>LOOKUP($D155,'Design Component Spatial Info'!$C$2:$C$230,'Design Component Spatial Info'!E$2:E$230)</f>
        <v>10</v>
      </c>
      <c r="AE155" s="62">
        <f>LOOKUP($D155,'Design Component Spatial Info'!$C$2:$C$230,'Design Component Spatial Info'!F$2:F$230)</f>
        <v>670010.21</v>
      </c>
      <c r="AF155" s="62">
        <f>LOOKUP($D155,'Design Component Spatial Info'!$C$2:$C$230,'Design Component Spatial Info'!G$2:G$230)</f>
        <v>5514455.2759999996</v>
      </c>
      <c r="AG155" s="67">
        <f t="shared" si="5"/>
        <v>0</v>
      </c>
      <c r="AH155" s="67">
        <f t="shared" si="6"/>
        <v>0</v>
      </c>
      <c r="AI155" s="136">
        <f>LOOKUP($D155,'Design Component Spatial Info'!$C$2:$C$230,'Design Component Spatial Info'!I$2:I$230)</f>
        <v>1385991.7066200001</v>
      </c>
      <c r="AJ155" s="136">
        <f>LOOKUP($D155,'Design Component Spatial Info'!$C$2:$C$230,'Design Component Spatial Info'!J$2:J$230)</f>
        <v>541548.81518999999</v>
      </c>
    </row>
    <row r="156" spans="1:38" x14ac:dyDescent="0.2">
      <c r="A156" s="60" t="s">
        <v>764</v>
      </c>
      <c r="B156" s="60" t="s">
        <v>161</v>
      </c>
      <c r="C156" s="60" t="s">
        <v>31</v>
      </c>
      <c r="D156" s="58" t="s">
        <v>196</v>
      </c>
      <c r="E156" s="58" t="s">
        <v>1167</v>
      </c>
      <c r="F156" s="65">
        <v>41731</v>
      </c>
      <c r="G156" s="60" t="s">
        <v>382</v>
      </c>
      <c r="H156" s="58" t="s">
        <v>385</v>
      </c>
      <c r="I156" s="66">
        <v>0.5395833333333333</v>
      </c>
      <c r="J156" s="58">
        <v>1</v>
      </c>
      <c r="K156" s="56" t="s">
        <v>95</v>
      </c>
      <c r="L156" s="67">
        <v>10</v>
      </c>
      <c r="M156" s="67">
        <v>3</v>
      </c>
      <c r="N156" s="67">
        <v>3</v>
      </c>
      <c r="O156" s="58" t="s">
        <v>63</v>
      </c>
      <c r="P156" s="56" t="s">
        <v>141</v>
      </c>
      <c r="Q156" s="62"/>
      <c r="R156" s="62">
        <v>0</v>
      </c>
      <c r="S156" s="56"/>
      <c r="T156" s="56"/>
      <c r="V156" s="62"/>
      <c r="W156" s="62"/>
      <c r="X156" s="56"/>
      <c r="AD156" s="62">
        <f>LOOKUP($D156,'Design Component Spatial Info'!$C$2:$C$230,'Design Component Spatial Info'!E$2:E$230)</f>
        <v>10</v>
      </c>
      <c r="AE156" s="62">
        <f>LOOKUP($D156,'Design Component Spatial Info'!$C$2:$C$230,'Design Component Spatial Info'!F$2:F$230)</f>
        <v>669607.52800000005</v>
      </c>
      <c r="AF156" s="62">
        <f>LOOKUP($D156,'Design Component Spatial Info'!$C$2:$C$230,'Design Component Spatial Info'!G$2:G$230)</f>
        <v>5515102.4900000002</v>
      </c>
      <c r="AG156" s="67">
        <f t="shared" si="5"/>
        <v>0</v>
      </c>
      <c r="AH156" s="67">
        <f t="shared" si="6"/>
        <v>0</v>
      </c>
      <c r="AI156" s="136">
        <f>LOOKUP($D156,'Design Component Spatial Info'!$C$2:$C$230,'Design Component Spatial Info'!I$2:I$230)</f>
        <v>1385560.66561</v>
      </c>
      <c r="AJ156" s="136">
        <f>LOOKUP($D156,'Design Component Spatial Info'!$C$2:$C$230,'Design Component Spatial Info'!J$2:J$230)</f>
        <v>542177.40948999999</v>
      </c>
    </row>
    <row r="157" spans="1:38" x14ac:dyDescent="0.2">
      <c r="A157" s="60" t="s">
        <v>764</v>
      </c>
      <c r="B157" s="60" t="s">
        <v>161</v>
      </c>
      <c r="C157" s="60" t="s">
        <v>31</v>
      </c>
      <c r="D157" s="58" t="s">
        <v>195</v>
      </c>
      <c r="E157" s="58" t="s">
        <v>1167</v>
      </c>
      <c r="F157" s="65">
        <v>41731</v>
      </c>
      <c r="G157" s="60" t="s">
        <v>382</v>
      </c>
      <c r="H157" s="58" t="s">
        <v>385</v>
      </c>
      <c r="I157" s="66">
        <v>0.54375000000000007</v>
      </c>
      <c r="J157" s="58">
        <v>1</v>
      </c>
      <c r="K157" s="56" t="s">
        <v>95</v>
      </c>
      <c r="L157" s="67">
        <v>10</v>
      </c>
      <c r="M157" s="67">
        <v>3</v>
      </c>
      <c r="N157" s="67">
        <v>3</v>
      </c>
      <c r="O157" s="58" t="s">
        <v>63</v>
      </c>
      <c r="P157" s="56" t="s">
        <v>141</v>
      </c>
      <c r="Q157" s="62"/>
      <c r="R157" s="62">
        <v>0</v>
      </c>
      <c r="S157" s="56"/>
      <c r="T157" s="56"/>
      <c r="V157" s="62"/>
      <c r="W157" s="62"/>
      <c r="X157" s="56"/>
      <c r="AD157" s="62">
        <f>LOOKUP($D157,'Design Component Spatial Info'!$C$2:$C$230,'Design Component Spatial Info'!E$2:E$230)</f>
        <v>10</v>
      </c>
      <c r="AE157" s="62">
        <f>LOOKUP($D157,'Design Component Spatial Info'!$C$2:$C$230,'Design Component Spatial Info'!F$2:F$230)</f>
        <v>669207.27599999995</v>
      </c>
      <c r="AF157" s="62">
        <f>LOOKUP($D157,'Design Component Spatial Info'!$C$2:$C$230,'Design Component Spatial Info'!G$2:G$230)</f>
        <v>5515772.7529999996</v>
      </c>
      <c r="AG157" s="67">
        <f t="shared" si="5"/>
        <v>0</v>
      </c>
      <c r="AH157" s="67">
        <f t="shared" si="6"/>
        <v>0</v>
      </c>
      <c r="AI157" s="136">
        <f>LOOKUP($D157,'Design Component Spatial Info'!$C$2:$C$230,'Design Component Spatial Info'!I$2:I$230)</f>
        <v>1385131.04106</v>
      </c>
      <c r="AJ157" s="136">
        <f>LOOKUP($D157,'Design Component Spatial Info'!$C$2:$C$230,'Design Component Spatial Info'!J$2:J$230)</f>
        <v>542829.14090999996</v>
      </c>
    </row>
    <row r="158" spans="1:38" x14ac:dyDescent="0.2">
      <c r="A158" s="60" t="s">
        <v>764</v>
      </c>
      <c r="B158" s="60" t="s">
        <v>161</v>
      </c>
      <c r="C158" s="60" t="s">
        <v>31</v>
      </c>
      <c r="D158" s="58" t="s">
        <v>194</v>
      </c>
      <c r="E158" s="58" t="s">
        <v>891</v>
      </c>
      <c r="F158" s="65">
        <v>41731</v>
      </c>
      <c r="G158" s="60" t="s">
        <v>382</v>
      </c>
      <c r="H158" s="58" t="s">
        <v>385</v>
      </c>
      <c r="I158" s="66">
        <v>0.54722222222222217</v>
      </c>
      <c r="J158" s="58">
        <v>1</v>
      </c>
      <c r="K158" s="56" t="s">
        <v>95</v>
      </c>
      <c r="L158" s="67">
        <v>10</v>
      </c>
      <c r="M158" s="67">
        <v>2</v>
      </c>
      <c r="N158" s="67">
        <v>3</v>
      </c>
      <c r="O158" s="58" t="s">
        <v>63</v>
      </c>
      <c r="P158" s="56" t="s">
        <v>141</v>
      </c>
      <c r="Q158" s="62"/>
      <c r="R158" s="62">
        <v>0</v>
      </c>
      <c r="S158" s="56"/>
      <c r="T158" s="56"/>
      <c r="V158" s="62"/>
      <c r="W158" s="62"/>
      <c r="X158" s="56"/>
      <c r="AD158" s="62">
        <f>LOOKUP($D158,'Design Component Spatial Info'!$C$2:$C$230,'Design Component Spatial Info'!E$2:E$230)</f>
        <v>10</v>
      </c>
      <c r="AE158" s="62">
        <f>LOOKUP($D158,'Design Component Spatial Info'!$C$2:$C$230,'Design Component Spatial Info'!F$2:F$230)</f>
        <v>669020.01500000001</v>
      </c>
      <c r="AF158" s="62">
        <f>LOOKUP($D158,'Design Component Spatial Info'!$C$2:$C$230,'Design Component Spatial Info'!G$2:G$230)</f>
        <v>5516425.7740000002</v>
      </c>
      <c r="AG158" s="67">
        <f t="shared" si="5"/>
        <v>0</v>
      </c>
      <c r="AH158" s="67">
        <f t="shared" si="6"/>
        <v>0</v>
      </c>
      <c r="AI158" s="136">
        <f>LOOKUP($D158,'Design Component Spatial Info'!$C$2:$C$230,'Design Component Spatial Info'!I$2:I$230)</f>
        <v>1384915.03351</v>
      </c>
      <c r="AJ158" s="136">
        <f>LOOKUP($D158,'Design Component Spatial Info'!$C$2:$C$230,'Design Component Spatial Info'!J$2:J$230)</f>
        <v>543473.08926000004</v>
      </c>
    </row>
    <row r="159" spans="1:38" x14ac:dyDescent="0.2">
      <c r="A159" s="60" t="s">
        <v>764</v>
      </c>
      <c r="B159" s="60" t="s">
        <v>161</v>
      </c>
      <c r="C159" s="60" t="s">
        <v>31</v>
      </c>
      <c r="D159" s="58" t="s">
        <v>193</v>
      </c>
      <c r="E159" s="58" t="s">
        <v>891</v>
      </c>
      <c r="F159" s="65">
        <v>41731</v>
      </c>
      <c r="G159" s="60" t="s">
        <v>382</v>
      </c>
      <c r="H159" s="58" t="s">
        <v>385</v>
      </c>
      <c r="I159" s="66">
        <v>0.55138888888888882</v>
      </c>
      <c r="J159" s="58">
        <v>1</v>
      </c>
      <c r="K159" s="56" t="s">
        <v>95</v>
      </c>
      <c r="L159" s="67">
        <v>10</v>
      </c>
      <c r="M159" s="67">
        <v>2</v>
      </c>
      <c r="N159" s="67">
        <v>3</v>
      </c>
      <c r="O159" s="58" t="s">
        <v>63</v>
      </c>
      <c r="P159" s="56" t="s">
        <v>141</v>
      </c>
      <c r="Q159" s="62"/>
      <c r="R159" s="62">
        <v>0</v>
      </c>
      <c r="S159" s="56"/>
      <c r="T159" s="56"/>
      <c r="V159" s="62"/>
      <c r="W159" s="62"/>
      <c r="X159" s="56"/>
      <c r="AD159" s="62">
        <f>LOOKUP($D159,'Design Component Spatial Info'!$C$2:$C$230,'Design Component Spatial Info'!E$2:E$230)</f>
        <v>10</v>
      </c>
      <c r="AE159" s="62">
        <f>LOOKUP($D159,'Design Component Spatial Info'!$C$2:$C$230,'Design Component Spatial Info'!F$2:F$230)</f>
        <v>669447.03099999996</v>
      </c>
      <c r="AF159" s="62">
        <f>LOOKUP($D159,'Design Component Spatial Info'!$C$2:$C$230,'Design Component Spatial Info'!G$2:G$230)</f>
        <v>5517054.2230000002</v>
      </c>
      <c r="AG159" s="67">
        <f t="shared" si="5"/>
        <v>0</v>
      </c>
      <c r="AH159" s="67">
        <f t="shared" si="6"/>
        <v>0</v>
      </c>
      <c r="AI159" s="136">
        <f>LOOKUP($D159,'Design Component Spatial Info'!$C$2:$C$230,'Design Component Spatial Info'!I$2:I$230)</f>
        <v>1385313.9819499999</v>
      </c>
      <c r="AJ159" s="136">
        <f>LOOKUP($D159,'Design Component Spatial Info'!$C$2:$C$230,'Design Component Spatial Info'!J$2:J$230)</f>
        <v>544119.69035000005</v>
      </c>
    </row>
    <row r="160" spans="1:38" x14ac:dyDescent="0.2">
      <c r="A160" s="60" t="s">
        <v>764</v>
      </c>
      <c r="B160" s="60" t="s">
        <v>161</v>
      </c>
      <c r="C160" s="60" t="s">
        <v>31</v>
      </c>
      <c r="D160" s="58" t="s">
        <v>192</v>
      </c>
      <c r="E160" s="58" t="s">
        <v>1166</v>
      </c>
      <c r="F160" s="65">
        <v>41731</v>
      </c>
      <c r="G160" s="60" t="s">
        <v>382</v>
      </c>
      <c r="H160" s="58" t="s">
        <v>385</v>
      </c>
      <c r="I160" s="66">
        <v>0.55555555555555558</v>
      </c>
      <c r="J160" s="58">
        <v>1</v>
      </c>
      <c r="K160" s="56" t="s">
        <v>95</v>
      </c>
      <c r="L160" s="67">
        <v>8</v>
      </c>
      <c r="M160" s="67">
        <v>3</v>
      </c>
      <c r="N160" s="67">
        <v>3</v>
      </c>
      <c r="O160" s="58" t="s">
        <v>63</v>
      </c>
      <c r="P160" s="56" t="s">
        <v>141</v>
      </c>
      <c r="Q160" s="62"/>
      <c r="R160" s="62">
        <v>0</v>
      </c>
      <c r="S160" s="56"/>
      <c r="T160" s="56"/>
      <c r="V160" s="62"/>
      <c r="W160" s="62"/>
      <c r="X160" s="56"/>
      <c r="AD160" s="62">
        <f>LOOKUP($D160,'Design Component Spatial Info'!$C$2:$C$230,'Design Component Spatial Info'!E$2:E$230)</f>
        <v>10</v>
      </c>
      <c r="AE160" s="62">
        <f>LOOKUP($D160,'Design Component Spatial Info'!$C$2:$C$230,'Design Component Spatial Info'!F$2:F$230)</f>
        <v>669430.17299999995</v>
      </c>
      <c r="AF160" s="62">
        <f>LOOKUP($D160,'Design Component Spatial Info'!$C$2:$C$230,'Design Component Spatial Info'!G$2:G$230)</f>
        <v>5517841.5559999999</v>
      </c>
      <c r="AG160" s="67">
        <f t="shared" si="5"/>
        <v>0</v>
      </c>
      <c r="AH160" s="67">
        <f t="shared" si="6"/>
        <v>0</v>
      </c>
      <c r="AI160" s="136">
        <f>LOOKUP($D160,'Design Component Spatial Info'!$C$2:$C$230,'Design Component Spatial Info'!I$2:I$230)</f>
        <v>1385262.3280100001</v>
      </c>
      <c r="AJ160" s="136">
        <f>LOOKUP($D160,'Design Component Spatial Info'!$C$2:$C$230,'Design Component Spatial Info'!J$2:J$230)</f>
        <v>544905.34242999996</v>
      </c>
    </row>
    <row r="161" spans="1:38" x14ac:dyDescent="0.2">
      <c r="A161" s="60" t="s">
        <v>764</v>
      </c>
      <c r="B161" s="60" t="s">
        <v>161</v>
      </c>
      <c r="C161" s="60" t="s">
        <v>31</v>
      </c>
      <c r="D161" s="58" t="s">
        <v>191</v>
      </c>
      <c r="E161" s="58" t="s">
        <v>1166</v>
      </c>
      <c r="F161" s="65">
        <v>41731</v>
      </c>
      <c r="G161" s="60" t="s">
        <v>382</v>
      </c>
      <c r="H161" s="58" t="s">
        <v>385</v>
      </c>
      <c r="I161" s="66">
        <v>0.55972222222222223</v>
      </c>
      <c r="J161" s="58">
        <v>1</v>
      </c>
      <c r="K161" s="56" t="s">
        <v>95</v>
      </c>
      <c r="L161" s="67">
        <v>8</v>
      </c>
      <c r="M161" s="67">
        <v>2</v>
      </c>
      <c r="N161" s="67">
        <v>3</v>
      </c>
      <c r="O161" s="58" t="s">
        <v>63</v>
      </c>
      <c r="P161" s="56" t="s">
        <v>383</v>
      </c>
      <c r="Q161" s="62">
        <v>240</v>
      </c>
      <c r="R161" s="62">
        <v>1</v>
      </c>
      <c r="S161" s="56" t="s">
        <v>135</v>
      </c>
      <c r="T161" s="56" t="s">
        <v>103</v>
      </c>
      <c r="U161" s="56" t="s">
        <v>85</v>
      </c>
      <c r="V161" s="62">
        <v>355</v>
      </c>
      <c r="W161" s="62">
        <v>75</v>
      </c>
      <c r="X161" s="56" t="s">
        <v>145</v>
      </c>
      <c r="Y161" s="56" t="s">
        <v>121</v>
      </c>
      <c r="AA161" s="56" t="s">
        <v>1065</v>
      </c>
      <c r="AD161" s="62">
        <f>LOOKUP($D161,'Design Component Spatial Info'!$C$2:$C$230,'Design Component Spatial Info'!E$2:E$230)</f>
        <v>10</v>
      </c>
      <c r="AE161" s="62">
        <f>LOOKUP($D161,'Design Component Spatial Info'!$C$2:$C$230,'Design Component Spatial Info'!F$2:F$230)</f>
        <v>669931.15899999999</v>
      </c>
      <c r="AF161" s="62">
        <f>LOOKUP($D161,'Design Component Spatial Info'!$C$2:$C$230,'Design Component Spatial Info'!G$2:G$230)</f>
        <v>5518334.8190000001</v>
      </c>
      <c r="AG161" s="67">
        <f t="shared" si="5"/>
        <v>669924.62231929391</v>
      </c>
      <c r="AH161" s="67">
        <f t="shared" si="6"/>
        <v>5518409.5336023569</v>
      </c>
      <c r="AI161" s="136">
        <f>LOOKUP($D161,'Design Component Spatial Info'!$C$2:$C$230,'Design Component Spatial Info'!I$2:I$230)</f>
        <v>1385741.16497</v>
      </c>
      <c r="AJ161" s="136">
        <f>LOOKUP($D161,'Design Component Spatial Info'!$C$2:$C$230,'Design Component Spatial Info'!J$2:J$230)</f>
        <v>545420.19791999995</v>
      </c>
      <c r="AK161">
        <v>1385731</v>
      </c>
      <c r="AL161">
        <v>545495</v>
      </c>
    </row>
    <row r="162" spans="1:38" x14ac:dyDescent="0.2">
      <c r="A162" s="60" t="s">
        <v>764</v>
      </c>
      <c r="B162" s="60" t="s">
        <v>161</v>
      </c>
      <c r="C162" s="60" t="s">
        <v>31</v>
      </c>
      <c r="D162" s="58" t="s">
        <v>190</v>
      </c>
      <c r="E162" s="58" t="s">
        <v>1165</v>
      </c>
      <c r="F162" s="65">
        <v>41731</v>
      </c>
      <c r="G162" s="60" t="s">
        <v>382</v>
      </c>
      <c r="H162" s="58" t="s">
        <v>385</v>
      </c>
      <c r="I162" s="66">
        <v>0.56388888888888888</v>
      </c>
      <c r="J162" s="58">
        <v>1</v>
      </c>
      <c r="K162" s="56" t="s">
        <v>95</v>
      </c>
      <c r="L162" s="67">
        <v>8</v>
      </c>
      <c r="M162" s="67">
        <v>2</v>
      </c>
      <c r="N162" s="67">
        <v>3</v>
      </c>
      <c r="O162" s="58" t="s">
        <v>63</v>
      </c>
      <c r="P162" s="56" t="s">
        <v>141</v>
      </c>
      <c r="Q162" s="62"/>
      <c r="R162" s="62">
        <v>0</v>
      </c>
      <c r="S162" s="56"/>
      <c r="T162" s="56"/>
      <c r="V162" s="62"/>
      <c r="W162" s="62"/>
      <c r="X162" s="56"/>
      <c r="AD162" s="62">
        <f>LOOKUP($D162,'Design Component Spatial Info'!$C$2:$C$230,'Design Component Spatial Info'!E$2:E$230)</f>
        <v>10</v>
      </c>
      <c r="AE162" s="62">
        <f>LOOKUP($D162,'Design Component Spatial Info'!$C$2:$C$230,'Design Component Spatial Info'!F$2:F$230)</f>
        <v>670421.45400000003</v>
      </c>
      <c r="AF162" s="62">
        <f>LOOKUP($D162,'Design Component Spatial Info'!$C$2:$C$230,'Design Component Spatial Info'!G$2:G$230)</f>
        <v>5518957.8909999998</v>
      </c>
      <c r="AG162" s="67">
        <f t="shared" si="5"/>
        <v>0</v>
      </c>
      <c r="AH162" s="67">
        <f t="shared" si="6"/>
        <v>0</v>
      </c>
      <c r="AI162" s="136">
        <f>LOOKUP($D162,'Design Component Spatial Info'!$C$2:$C$230,'Design Component Spatial Info'!I$2:I$230)</f>
        <v>1386203.5720899999</v>
      </c>
      <c r="AJ162" s="136">
        <f>LOOKUP($D162,'Design Component Spatial Info'!$C$2:$C$230,'Design Component Spatial Info'!J$2:J$230)</f>
        <v>546064.24031000002</v>
      </c>
    </row>
    <row r="163" spans="1:38" x14ac:dyDescent="0.2">
      <c r="A163" s="60" t="s">
        <v>764</v>
      </c>
      <c r="B163" s="60" t="s">
        <v>161</v>
      </c>
      <c r="C163" s="60" t="s">
        <v>31</v>
      </c>
      <c r="D163" s="58" t="s">
        <v>189</v>
      </c>
      <c r="E163" s="58" t="s">
        <v>1165</v>
      </c>
      <c r="F163" s="65">
        <v>41731</v>
      </c>
      <c r="G163" s="60" t="s">
        <v>382</v>
      </c>
      <c r="H163" s="58" t="s">
        <v>385</v>
      </c>
      <c r="I163" s="66">
        <v>0.56805555555555554</v>
      </c>
      <c r="J163" s="58">
        <v>1</v>
      </c>
      <c r="K163" s="56" t="s">
        <v>95</v>
      </c>
      <c r="L163" s="67">
        <v>8</v>
      </c>
      <c r="M163" s="67">
        <v>2</v>
      </c>
      <c r="N163" s="67">
        <v>3</v>
      </c>
      <c r="O163" s="58" t="s">
        <v>63</v>
      </c>
      <c r="P163" s="56" t="s">
        <v>141</v>
      </c>
      <c r="Q163" s="62"/>
      <c r="R163" s="62">
        <v>0</v>
      </c>
      <c r="S163" s="56"/>
      <c r="T163" s="56"/>
      <c r="V163" s="62"/>
      <c r="W163" s="62"/>
      <c r="X163" s="56"/>
      <c r="AD163" s="62">
        <f>LOOKUP($D163,'Design Component Spatial Info'!$C$2:$C$230,'Design Component Spatial Info'!E$2:E$230)</f>
        <v>10</v>
      </c>
      <c r="AE163" s="62">
        <f>LOOKUP($D163,'Design Component Spatial Info'!$C$2:$C$230,'Design Component Spatial Info'!F$2:F$230)</f>
        <v>670770.32700000005</v>
      </c>
      <c r="AF163" s="62">
        <f>LOOKUP($D163,'Design Component Spatial Info'!$C$2:$C$230,'Design Component Spatial Info'!G$2:G$230)</f>
        <v>5519676.2910000002</v>
      </c>
      <c r="AG163" s="67">
        <f t="shared" si="5"/>
        <v>0</v>
      </c>
      <c r="AH163" s="67">
        <f t="shared" si="6"/>
        <v>0</v>
      </c>
      <c r="AI163" s="136">
        <f>LOOKUP($D163,'Design Component Spatial Info'!$C$2:$C$230,'Design Component Spatial Info'!I$2:I$230)</f>
        <v>1386520.4350699999</v>
      </c>
      <c r="AJ163" s="136">
        <f>LOOKUP($D163,'Design Component Spatial Info'!$C$2:$C$230,'Design Component Spatial Info'!J$2:J$230)</f>
        <v>546797.24205999996</v>
      </c>
    </row>
    <row r="164" spans="1:38" x14ac:dyDescent="0.2">
      <c r="A164" s="60" t="s">
        <v>764</v>
      </c>
      <c r="B164" s="60" t="s">
        <v>161</v>
      </c>
      <c r="C164" s="60" t="s">
        <v>31</v>
      </c>
      <c r="D164" s="58" t="s">
        <v>188</v>
      </c>
      <c r="E164" s="58" t="s">
        <v>1165</v>
      </c>
      <c r="F164" s="65">
        <v>41731</v>
      </c>
      <c r="G164" s="60" t="s">
        <v>382</v>
      </c>
      <c r="H164" s="58" t="s">
        <v>385</v>
      </c>
      <c r="I164" s="66">
        <v>0.57222222222222219</v>
      </c>
      <c r="J164" s="58">
        <v>1</v>
      </c>
      <c r="K164" s="56" t="s">
        <v>95</v>
      </c>
      <c r="L164" s="67">
        <v>8</v>
      </c>
      <c r="M164" s="67">
        <v>2</v>
      </c>
      <c r="N164" s="67">
        <v>3</v>
      </c>
      <c r="O164" s="58" t="s">
        <v>63</v>
      </c>
      <c r="P164" s="56" t="s">
        <v>141</v>
      </c>
      <c r="Q164" s="62"/>
      <c r="R164" s="62">
        <v>0</v>
      </c>
      <c r="S164" s="56"/>
      <c r="T164" s="56"/>
      <c r="V164" s="62"/>
      <c r="W164" s="62"/>
      <c r="X164" s="56"/>
      <c r="AD164" s="62">
        <f>LOOKUP($D164,'Design Component Spatial Info'!$C$2:$C$230,'Design Component Spatial Info'!E$2:E$230)</f>
        <v>10</v>
      </c>
      <c r="AE164" s="62">
        <f>LOOKUP($D164,'Design Component Spatial Info'!$C$2:$C$230,'Design Component Spatial Info'!F$2:F$230)</f>
        <v>670877.63899999997</v>
      </c>
      <c r="AF164" s="62">
        <f>LOOKUP($D164,'Design Component Spatial Info'!$C$2:$C$230,'Design Component Spatial Info'!G$2:G$230)</f>
        <v>5520451.0089999996</v>
      </c>
      <c r="AG164" s="67">
        <f t="shared" si="5"/>
        <v>0</v>
      </c>
      <c r="AH164" s="67">
        <f t="shared" si="6"/>
        <v>0</v>
      </c>
      <c r="AI164" s="136">
        <f>LOOKUP($D164,'Design Component Spatial Info'!$C$2:$C$230,'Design Component Spatial Info'!I$2:I$230)</f>
        <v>1386593.4153100001</v>
      </c>
      <c r="AJ164" s="136">
        <f>LOOKUP($D164,'Design Component Spatial Info'!$C$2:$C$230,'Design Component Spatial Info'!J$2:J$230)</f>
        <v>547575.80755999999</v>
      </c>
    </row>
    <row r="165" spans="1:38" x14ac:dyDescent="0.2">
      <c r="A165" s="60" t="s">
        <v>764</v>
      </c>
      <c r="B165" s="60" t="s">
        <v>161</v>
      </c>
      <c r="C165" s="60" t="s">
        <v>31</v>
      </c>
      <c r="D165" s="58" t="s">
        <v>187</v>
      </c>
      <c r="E165" s="58" t="s">
        <v>1164</v>
      </c>
      <c r="F165" s="65">
        <v>41731</v>
      </c>
      <c r="G165" s="60" t="s">
        <v>382</v>
      </c>
      <c r="H165" s="58" t="s">
        <v>385</v>
      </c>
      <c r="I165" s="66">
        <v>0.57638888888888895</v>
      </c>
      <c r="J165" s="58">
        <v>1</v>
      </c>
      <c r="K165" s="56" t="s">
        <v>95</v>
      </c>
      <c r="L165" s="67">
        <v>8</v>
      </c>
      <c r="M165" s="67">
        <v>3</v>
      </c>
      <c r="N165" s="67">
        <v>3</v>
      </c>
      <c r="O165" s="58" t="s">
        <v>63</v>
      </c>
      <c r="P165" s="56" t="s">
        <v>141</v>
      </c>
      <c r="Q165" s="62"/>
      <c r="R165" s="62">
        <v>0</v>
      </c>
      <c r="S165" s="56"/>
      <c r="T165" s="56"/>
      <c r="V165" s="62"/>
      <c r="W165" s="62"/>
      <c r="X165" s="56"/>
      <c r="AD165" s="62">
        <f>LOOKUP($D165,'Design Component Spatial Info'!$C$2:$C$230,'Design Component Spatial Info'!E$2:E$230)</f>
        <v>10</v>
      </c>
      <c r="AE165" s="62">
        <f>LOOKUP($D165,'Design Component Spatial Info'!$C$2:$C$230,'Design Component Spatial Info'!F$2:F$230)</f>
        <v>670895.65099999995</v>
      </c>
      <c r="AF165" s="62">
        <f>LOOKUP($D165,'Design Component Spatial Info'!$C$2:$C$230,'Design Component Spatial Info'!G$2:G$230)</f>
        <v>5521250.6129999999</v>
      </c>
      <c r="AG165" s="67">
        <f t="shared" si="5"/>
        <v>0</v>
      </c>
      <c r="AH165" s="67">
        <f t="shared" si="6"/>
        <v>0</v>
      </c>
      <c r="AI165" s="136">
        <f>LOOKUP($D165,'Design Component Spatial Info'!$C$2:$C$230,'Design Component Spatial Info'!I$2:I$230)</f>
        <v>1386576.05898</v>
      </c>
      <c r="AJ165" s="136">
        <f>LOOKUP($D165,'Design Component Spatial Info'!$C$2:$C$230,'Design Component Spatial Info'!J$2:J$230)</f>
        <v>548375.28468000004</v>
      </c>
    </row>
    <row r="166" spans="1:38" x14ac:dyDescent="0.2">
      <c r="A166" s="60" t="s">
        <v>764</v>
      </c>
      <c r="B166" s="60" t="s">
        <v>161</v>
      </c>
      <c r="C166" s="60" t="s">
        <v>31</v>
      </c>
      <c r="D166" s="58" t="s">
        <v>186</v>
      </c>
      <c r="E166" s="58" t="s">
        <v>1173</v>
      </c>
      <c r="F166" s="65">
        <v>41731</v>
      </c>
      <c r="G166" s="60" t="s">
        <v>382</v>
      </c>
      <c r="H166" s="58" t="s">
        <v>385</v>
      </c>
      <c r="I166" s="66">
        <v>0.58333333333333337</v>
      </c>
      <c r="J166" s="58">
        <v>1</v>
      </c>
      <c r="K166" s="56" t="s">
        <v>95</v>
      </c>
      <c r="L166" s="67">
        <v>10</v>
      </c>
      <c r="M166" s="67">
        <v>3</v>
      </c>
      <c r="N166" s="67">
        <v>2</v>
      </c>
      <c r="O166" s="58" t="s">
        <v>63</v>
      </c>
      <c r="P166" s="56" t="s">
        <v>141</v>
      </c>
      <c r="Q166" s="62"/>
      <c r="R166" s="62">
        <v>0</v>
      </c>
      <c r="S166" s="56"/>
      <c r="T166" s="56"/>
      <c r="V166" s="62"/>
      <c r="W166" s="62"/>
      <c r="X166" s="56"/>
      <c r="AD166" s="62">
        <f>LOOKUP($D166,'Design Component Spatial Info'!$C$2:$C$230,'Design Component Spatial Info'!E$2:E$230)</f>
        <v>10</v>
      </c>
      <c r="AE166" s="62">
        <f>LOOKUP($D166,'Design Component Spatial Info'!$C$2:$C$230,'Design Component Spatial Info'!F$2:F$230)</f>
        <v>671110.92</v>
      </c>
      <c r="AF166" s="62">
        <f>LOOKUP($D166,'Design Component Spatial Info'!$C$2:$C$230,'Design Component Spatial Info'!G$2:G$230)</f>
        <v>5527304.5999999996</v>
      </c>
      <c r="AG166" s="67">
        <f t="shared" si="5"/>
        <v>0</v>
      </c>
      <c r="AH166" s="67">
        <f t="shared" si="6"/>
        <v>0</v>
      </c>
      <c r="AI166" s="136">
        <f>LOOKUP($D166,'Design Component Spatial Info'!$C$2:$C$230,'Design Component Spatial Info'!I$2:I$230)</f>
        <v>1386523.53428</v>
      </c>
      <c r="AJ166" s="136">
        <f>LOOKUP($D166,'Design Component Spatial Info'!$C$2:$C$230,'Design Component Spatial Info'!J$2:J$230)</f>
        <v>554432.02064</v>
      </c>
    </row>
    <row r="167" spans="1:38" x14ac:dyDescent="0.2">
      <c r="A167" s="60" t="s">
        <v>764</v>
      </c>
      <c r="B167" s="60" t="s">
        <v>161</v>
      </c>
      <c r="C167" s="60" t="s">
        <v>31</v>
      </c>
      <c r="D167" s="58" t="s">
        <v>185</v>
      </c>
      <c r="E167" s="58" t="s">
        <v>1173</v>
      </c>
      <c r="F167" s="65">
        <v>41731</v>
      </c>
      <c r="G167" s="60" t="s">
        <v>382</v>
      </c>
      <c r="H167" s="58" t="s">
        <v>385</v>
      </c>
      <c r="I167" s="66">
        <v>0.58819444444444446</v>
      </c>
      <c r="J167" s="58">
        <v>1</v>
      </c>
      <c r="K167" s="56" t="s">
        <v>95</v>
      </c>
      <c r="L167" s="67">
        <v>10</v>
      </c>
      <c r="M167" s="67">
        <v>3</v>
      </c>
      <c r="N167" s="67">
        <v>2</v>
      </c>
      <c r="O167" s="58" t="s">
        <v>63</v>
      </c>
      <c r="P167" s="56" t="s">
        <v>141</v>
      </c>
      <c r="Q167" s="62"/>
      <c r="R167" s="62">
        <v>0</v>
      </c>
      <c r="S167" s="56"/>
      <c r="T167" s="56"/>
      <c r="V167" s="62"/>
      <c r="W167" s="62"/>
      <c r="X167" s="56"/>
      <c r="AD167" s="62">
        <f>LOOKUP($D167,'Design Component Spatial Info'!$C$2:$C$230,'Design Component Spatial Info'!E$2:E$230)</f>
        <v>10</v>
      </c>
      <c r="AE167" s="62">
        <f>LOOKUP($D167,'Design Component Spatial Info'!$C$2:$C$230,'Design Component Spatial Info'!F$2:F$230)</f>
        <v>670881.09900000005</v>
      </c>
      <c r="AF167" s="62">
        <f>LOOKUP($D167,'Design Component Spatial Info'!$C$2:$C$230,'Design Component Spatial Info'!G$2:G$230)</f>
        <v>5528039.7580000004</v>
      </c>
      <c r="AG167" s="67">
        <f t="shared" si="5"/>
        <v>0</v>
      </c>
      <c r="AH167" s="67">
        <f t="shared" si="6"/>
        <v>0</v>
      </c>
      <c r="AI167" s="136">
        <f>LOOKUP($D167,'Design Component Spatial Info'!$C$2:$C$230,'Design Component Spatial Info'!I$2:I$230)</f>
        <v>1386261.40173</v>
      </c>
      <c r="AJ167" s="136">
        <f>LOOKUP($D167,'Design Component Spatial Info'!$C$2:$C$230,'Design Component Spatial Info'!J$2:J$230)</f>
        <v>555156.21837999998</v>
      </c>
    </row>
    <row r="168" spans="1:38" x14ac:dyDescent="0.2">
      <c r="A168" s="60" t="s">
        <v>764</v>
      </c>
      <c r="B168" s="60" t="s">
        <v>161</v>
      </c>
      <c r="C168" s="60" t="s">
        <v>31</v>
      </c>
      <c r="D168" s="58" t="s">
        <v>208</v>
      </c>
      <c r="E168" s="58" t="s">
        <v>893</v>
      </c>
      <c r="F168" s="65">
        <v>41731</v>
      </c>
      <c r="G168" s="60" t="s">
        <v>382</v>
      </c>
      <c r="H168" s="58" t="s">
        <v>385</v>
      </c>
      <c r="I168" s="66">
        <v>0.59305555555555556</v>
      </c>
      <c r="J168" s="58">
        <v>1</v>
      </c>
      <c r="K168" s="56" t="s">
        <v>95</v>
      </c>
      <c r="L168" s="67">
        <v>10</v>
      </c>
      <c r="M168" s="67">
        <v>2</v>
      </c>
      <c r="N168" s="67">
        <v>2</v>
      </c>
      <c r="O168" s="58" t="s">
        <v>63</v>
      </c>
      <c r="P168" s="56" t="s">
        <v>141</v>
      </c>
      <c r="Q168" s="62"/>
      <c r="R168" s="62">
        <v>0</v>
      </c>
      <c r="S168" s="56"/>
      <c r="T168" s="56"/>
      <c r="V168" s="62"/>
      <c r="W168" s="62"/>
      <c r="X168" s="56"/>
      <c r="AD168" s="62">
        <f>LOOKUP($D168,'Design Component Spatial Info'!$C$2:$C$230,'Design Component Spatial Info'!E$2:E$230)</f>
        <v>10</v>
      </c>
      <c r="AE168" s="62">
        <f>LOOKUP($D168,'Design Component Spatial Info'!$C$2:$C$230,'Design Component Spatial Info'!F$2:F$230)</f>
        <v>670212.84600000002</v>
      </c>
      <c r="AF168" s="62">
        <f>LOOKUP($D168,'Design Component Spatial Info'!$C$2:$C$230,'Design Component Spatial Info'!G$2:G$230)</f>
        <v>5528720.665</v>
      </c>
      <c r="AG168" s="67">
        <f t="shared" si="5"/>
        <v>0</v>
      </c>
      <c r="AH168" s="67">
        <f t="shared" si="6"/>
        <v>0</v>
      </c>
      <c r="AI168" s="136">
        <f>LOOKUP($D168,'Design Component Spatial Info'!$C$2:$C$230,'Design Component Spatial Info'!I$2:I$230)</f>
        <v>1385563.59109</v>
      </c>
      <c r="AJ168" s="136">
        <f>LOOKUP($D168,'Design Component Spatial Info'!$C$2:$C$230,'Design Component Spatial Info'!J$2:J$230)</f>
        <v>555806.84413999994</v>
      </c>
    </row>
    <row r="169" spans="1:38" x14ac:dyDescent="0.2">
      <c r="A169" s="60" t="s">
        <v>764</v>
      </c>
      <c r="B169" s="60" t="s">
        <v>161</v>
      </c>
      <c r="C169" s="60" t="s">
        <v>31</v>
      </c>
      <c r="D169" s="58" t="s">
        <v>207</v>
      </c>
      <c r="E169" s="58" t="s">
        <v>1172</v>
      </c>
      <c r="F169" s="65">
        <v>41731</v>
      </c>
      <c r="G169" s="60" t="s">
        <v>382</v>
      </c>
      <c r="H169" s="58" t="s">
        <v>385</v>
      </c>
      <c r="I169" s="66">
        <v>0.60069444444444442</v>
      </c>
      <c r="J169" s="58">
        <v>1</v>
      </c>
      <c r="K169" s="56" t="s">
        <v>95</v>
      </c>
      <c r="L169" s="67">
        <v>10</v>
      </c>
      <c r="M169" s="67">
        <v>2</v>
      </c>
      <c r="N169" s="67">
        <v>3</v>
      </c>
      <c r="O169" s="58" t="s">
        <v>63</v>
      </c>
      <c r="P169" s="56" t="s">
        <v>141</v>
      </c>
      <c r="Q169" s="62"/>
      <c r="R169" s="62">
        <v>0</v>
      </c>
      <c r="S169" s="56"/>
      <c r="T169" s="56"/>
      <c r="V169" s="62"/>
      <c r="W169" s="62"/>
      <c r="X169" s="56"/>
      <c r="AD169" s="62">
        <f>LOOKUP($D169,'Design Component Spatial Info'!$C$2:$C$230,'Design Component Spatial Info'!E$2:E$230)</f>
        <v>10</v>
      </c>
      <c r="AE169" s="62">
        <f>LOOKUP($D169,'Design Component Spatial Info'!$C$2:$C$230,'Design Component Spatial Info'!F$2:F$230)</f>
        <v>674763.57</v>
      </c>
      <c r="AF169" s="62">
        <f>LOOKUP($D169,'Design Component Spatial Info'!$C$2:$C$230,'Design Component Spatial Info'!G$2:G$230)</f>
        <v>5531330.4859999996</v>
      </c>
      <c r="AG169" s="67">
        <f t="shared" si="5"/>
        <v>0</v>
      </c>
      <c r="AH169" s="67">
        <f t="shared" si="6"/>
        <v>0</v>
      </c>
      <c r="AI169" s="136">
        <f>LOOKUP($D169,'Design Component Spatial Info'!$C$2:$C$230,'Design Component Spatial Info'!I$2:I$230)</f>
        <v>1389995.1954900001</v>
      </c>
      <c r="AJ169" s="136">
        <f>LOOKUP($D169,'Design Component Spatial Info'!$C$2:$C$230,'Design Component Spatial Info'!J$2:J$230)</f>
        <v>558615.18362000003</v>
      </c>
    </row>
    <row r="170" spans="1:38" x14ac:dyDescent="0.2">
      <c r="A170" s="60" t="s">
        <v>764</v>
      </c>
      <c r="B170" s="60" t="s">
        <v>161</v>
      </c>
      <c r="C170" s="60" t="s">
        <v>31</v>
      </c>
      <c r="D170" s="58" t="s">
        <v>206</v>
      </c>
      <c r="E170" s="58" t="s">
        <v>893</v>
      </c>
      <c r="F170" s="65">
        <v>41731</v>
      </c>
      <c r="G170" s="60" t="s">
        <v>382</v>
      </c>
      <c r="H170" s="58" t="s">
        <v>385</v>
      </c>
      <c r="I170" s="66">
        <v>0.60833333333333328</v>
      </c>
      <c r="J170" s="58">
        <v>1</v>
      </c>
      <c r="K170" s="56" t="s">
        <v>95</v>
      </c>
      <c r="L170" s="67">
        <v>10</v>
      </c>
      <c r="M170" s="67">
        <v>3</v>
      </c>
      <c r="N170" s="67">
        <v>3</v>
      </c>
      <c r="O170" s="58" t="s">
        <v>63</v>
      </c>
      <c r="P170" s="56" t="s">
        <v>141</v>
      </c>
      <c r="Q170" s="62"/>
      <c r="R170" s="62">
        <v>0</v>
      </c>
      <c r="S170" s="56"/>
      <c r="T170" s="56"/>
      <c r="V170" s="62"/>
      <c r="W170" s="62"/>
      <c r="X170" s="56"/>
      <c r="AD170" s="62">
        <f>LOOKUP($D170,'Design Component Spatial Info'!$C$2:$C$230,'Design Component Spatial Info'!E$2:E$230)</f>
        <v>10</v>
      </c>
      <c r="AE170" s="62">
        <f>LOOKUP($D170,'Design Component Spatial Info'!$C$2:$C$230,'Design Component Spatial Info'!F$2:F$230)</f>
        <v>670654.51199999999</v>
      </c>
      <c r="AF170" s="62">
        <f>LOOKUP($D170,'Design Component Spatial Info'!$C$2:$C$230,'Design Component Spatial Info'!G$2:G$230)</f>
        <v>5529783.9239999996</v>
      </c>
      <c r="AG170" s="67">
        <f t="shared" si="5"/>
        <v>0</v>
      </c>
      <c r="AH170" s="67">
        <f t="shared" si="6"/>
        <v>0</v>
      </c>
      <c r="AI170" s="136">
        <f>LOOKUP($D170,'Design Component Spatial Info'!$C$2:$C$230,'Design Component Spatial Info'!I$2:I$230)</f>
        <v>1385957.91811</v>
      </c>
      <c r="AJ170" s="136">
        <f>LOOKUP($D170,'Design Component Spatial Info'!$C$2:$C$230,'Design Component Spatial Info'!J$2:J$230)</f>
        <v>556888.50175000005</v>
      </c>
    </row>
    <row r="171" spans="1:38" x14ac:dyDescent="0.2">
      <c r="A171" s="60" t="s">
        <v>764</v>
      </c>
      <c r="B171" s="60" t="s">
        <v>161</v>
      </c>
      <c r="C171" s="60" t="s">
        <v>31</v>
      </c>
      <c r="D171" s="58" t="s">
        <v>205</v>
      </c>
      <c r="E171" s="58" t="s">
        <v>1171</v>
      </c>
      <c r="F171" s="65">
        <v>41731</v>
      </c>
      <c r="G171" s="60" t="s">
        <v>382</v>
      </c>
      <c r="H171" s="58" t="s">
        <v>385</v>
      </c>
      <c r="I171" s="66">
        <v>0.61249999999999993</v>
      </c>
      <c r="J171" s="58">
        <v>1</v>
      </c>
      <c r="K171" s="56" t="s">
        <v>95</v>
      </c>
      <c r="L171" s="67">
        <v>10</v>
      </c>
      <c r="M171" s="67">
        <v>2</v>
      </c>
      <c r="N171" s="67">
        <v>3</v>
      </c>
      <c r="O171" s="58" t="s">
        <v>63</v>
      </c>
      <c r="P171" s="56" t="s">
        <v>141</v>
      </c>
      <c r="Q171" s="62"/>
      <c r="R171" s="62">
        <v>0</v>
      </c>
      <c r="S171" s="56"/>
      <c r="T171" s="56"/>
      <c r="V171" s="62"/>
      <c r="W171" s="62"/>
      <c r="X171" s="56"/>
      <c r="AD171" s="62">
        <f>LOOKUP($D171,'Design Component Spatial Info'!$C$2:$C$230,'Design Component Spatial Info'!E$2:E$230)</f>
        <v>10</v>
      </c>
      <c r="AE171" s="62">
        <f>LOOKUP($D171,'Design Component Spatial Info'!$C$2:$C$230,'Design Component Spatial Info'!F$2:F$230)</f>
        <v>670649.65399999998</v>
      </c>
      <c r="AF171" s="62">
        <f>LOOKUP($D171,'Design Component Spatial Info'!$C$2:$C$230,'Design Component Spatial Info'!G$2:G$230)</f>
        <v>5530569.0410000002</v>
      </c>
      <c r="AG171" s="67">
        <f t="shared" si="5"/>
        <v>0</v>
      </c>
      <c r="AH171" s="67">
        <f t="shared" si="6"/>
        <v>0</v>
      </c>
      <c r="AI171" s="136">
        <f>LOOKUP($D171,'Design Component Spatial Info'!$C$2:$C$230,'Design Component Spatial Info'!I$2:I$230)</f>
        <v>1385918.37124</v>
      </c>
      <c r="AJ171" s="136">
        <f>LOOKUP($D171,'Design Component Spatial Info'!$C$2:$C$230,'Design Component Spatial Info'!J$2:J$230)</f>
        <v>557672.57791999995</v>
      </c>
    </row>
    <row r="172" spans="1:38" x14ac:dyDescent="0.2">
      <c r="A172" s="60" t="s">
        <v>764</v>
      </c>
      <c r="B172" s="60" t="s">
        <v>161</v>
      </c>
      <c r="C172" s="60" t="s">
        <v>31</v>
      </c>
      <c r="D172" s="58" t="s">
        <v>204</v>
      </c>
      <c r="E172" s="58" t="s">
        <v>1171</v>
      </c>
      <c r="F172" s="65">
        <v>41731</v>
      </c>
      <c r="G172" s="60" t="s">
        <v>382</v>
      </c>
      <c r="H172" s="58" t="s">
        <v>385</v>
      </c>
      <c r="I172" s="66">
        <v>0.61736111111111114</v>
      </c>
      <c r="J172" s="58">
        <v>1</v>
      </c>
      <c r="K172" s="56" t="s">
        <v>95</v>
      </c>
      <c r="L172" s="67">
        <v>10</v>
      </c>
      <c r="M172" s="67">
        <v>2</v>
      </c>
      <c r="N172" s="67">
        <v>3</v>
      </c>
      <c r="O172" s="58" t="s">
        <v>63</v>
      </c>
      <c r="P172" s="56" t="s">
        <v>141</v>
      </c>
      <c r="Q172" s="62"/>
      <c r="R172" s="62">
        <v>0</v>
      </c>
      <c r="S172" s="56"/>
      <c r="T172" s="56"/>
      <c r="V172" s="62"/>
      <c r="W172" s="62"/>
      <c r="X172" s="56"/>
      <c r="AD172" s="62">
        <f>LOOKUP($D172,'Design Component Spatial Info'!$C$2:$C$230,'Design Component Spatial Info'!E$2:E$230)</f>
        <v>10</v>
      </c>
      <c r="AE172" s="62">
        <f>LOOKUP($D172,'Design Component Spatial Info'!$C$2:$C$230,'Design Component Spatial Info'!F$2:F$230)</f>
        <v>670523.34900000005</v>
      </c>
      <c r="AF172" s="62">
        <f>LOOKUP($D172,'Design Component Spatial Info'!$C$2:$C$230,'Design Component Spatial Info'!G$2:G$230)</f>
        <v>5531359</v>
      </c>
      <c r="AG172" s="67">
        <f t="shared" si="5"/>
        <v>0</v>
      </c>
      <c r="AH172" s="67">
        <f t="shared" si="6"/>
        <v>0</v>
      </c>
      <c r="AI172" s="136">
        <f>LOOKUP($D172,'Design Component Spatial Info'!$C$2:$C$230,'Design Component Spatial Info'!I$2:I$230)</f>
        <v>1385757.2664699999</v>
      </c>
      <c r="AJ172" s="136">
        <f>LOOKUP($D172,'Design Component Spatial Info'!$C$2:$C$230,'Design Component Spatial Info'!J$2:J$230)</f>
        <v>558456.12771999999</v>
      </c>
    </row>
    <row r="173" spans="1:38" x14ac:dyDescent="0.2">
      <c r="A173" s="60" t="s">
        <v>764</v>
      </c>
      <c r="B173" s="60" t="s">
        <v>161</v>
      </c>
      <c r="C173" s="60" t="s">
        <v>31</v>
      </c>
      <c r="D173" s="58" t="s">
        <v>203</v>
      </c>
      <c r="E173" s="58" t="s">
        <v>1170</v>
      </c>
      <c r="F173" s="65">
        <v>41731</v>
      </c>
      <c r="G173" s="60" t="s">
        <v>382</v>
      </c>
      <c r="H173" s="58" t="s">
        <v>385</v>
      </c>
      <c r="I173" s="66">
        <v>0.62152777777777779</v>
      </c>
      <c r="J173" s="58">
        <v>1</v>
      </c>
      <c r="K173" s="56" t="s">
        <v>95</v>
      </c>
      <c r="L173" s="67">
        <v>10</v>
      </c>
      <c r="M173" s="67">
        <v>3</v>
      </c>
      <c r="N173" s="67">
        <v>3</v>
      </c>
      <c r="O173" s="58" t="s">
        <v>63</v>
      </c>
      <c r="P173" s="56" t="s">
        <v>141</v>
      </c>
      <c r="Q173" s="62"/>
      <c r="R173" s="62">
        <v>0</v>
      </c>
      <c r="S173" s="56"/>
      <c r="T173" s="56"/>
      <c r="V173" s="62"/>
      <c r="W173" s="62"/>
      <c r="X173" s="56"/>
      <c r="AD173" s="62">
        <f>LOOKUP($D173,'Design Component Spatial Info'!$C$2:$C$230,'Design Component Spatial Info'!E$2:E$230)</f>
        <v>10</v>
      </c>
      <c r="AE173" s="62">
        <f>LOOKUP($D173,'Design Component Spatial Info'!$C$2:$C$230,'Design Component Spatial Info'!F$2:F$230)</f>
        <v>670400.44200000004</v>
      </c>
      <c r="AF173" s="62">
        <f>LOOKUP($D173,'Design Component Spatial Info'!$C$2:$C$230,'Design Component Spatial Info'!G$2:G$230)</f>
        <v>5532149.5470000003</v>
      </c>
      <c r="AG173" s="67">
        <f t="shared" si="5"/>
        <v>0</v>
      </c>
      <c r="AH173" s="67">
        <f t="shared" si="6"/>
        <v>0</v>
      </c>
      <c r="AI173" s="136">
        <f>LOOKUP($D173,'Design Component Spatial Info'!$C$2:$C$230,'Design Component Spatial Info'!I$2:I$230)</f>
        <v>1385599.5331300001</v>
      </c>
      <c r="AJ173" s="136">
        <f>LOOKUP($D173,'Design Component Spatial Info'!$C$2:$C$230,'Design Component Spatial Info'!J$2:J$230)</f>
        <v>559240.42371</v>
      </c>
    </row>
    <row r="174" spans="1:38" x14ac:dyDescent="0.2">
      <c r="A174" s="60" t="s">
        <v>764</v>
      </c>
      <c r="B174" s="60" t="s">
        <v>161</v>
      </c>
      <c r="C174" s="60" t="s">
        <v>31</v>
      </c>
      <c r="D174" s="58" t="s">
        <v>202</v>
      </c>
      <c r="E174" s="58" t="s">
        <v>1170</v>
      </c>
      <c r="F174" s="65">
        <v>41731</v>
      </c>
      <c r="G174" s="60" t="s">
        <v>382</v>
      </c>
      <c r="H174" s="58" t="s">
        <v>385</v>
      </c>
      <c r="I174" s="66">
        <v>0.62569444444444444</v>
      </c>
      <c r="J174" s="58">
        <v>1</v>
      </c>
      <c r="K174" s="56" t="s">
        <v>95</v>
      </c>
      <c r="L174" s="67">
        <v>10</v>
      </c>
      <c r="M174" s="67">
        <v>3</v>
      </c>
      <c r="N174" s="67">
        <v>3</v>
      </c>
      <c r="O174" s="58" t="s">
        <v>63</v>
      </c>
      <c r="P174" s="56" t="s">
        <v>141</v>
      </c>
      <c r="Q174" s="62"/>
      <c r="R174" s="62">
        <v>0</v>
      </c>
      <c r="S174" s="56"/>
      <c r="T174" s="56"/>
      <c r="V174" s="62"/>
      <c r="W174" s="62"/>
      <c r="X174" s="56"/>
      <c r="AD174" s="62">
        <f>LOOKUP($D174,'Design Component Spatial Info'!$C$2:$C$230,'Design Component Spatial Info'!E$2:E$230)</f>
        <v>10</v>
      </c>
      <c r="AE174" s="62">
        <f>LOOKUP($D174,'Design Component Spatial Info'!$C$2:$C$230,'Design Component Spatial Info'!F$2:F$230)</f>
        <v>670201.39099999995</v>
      </c>
      <c r="AF174" s="62">
        <f>LOOKUP($D174,'Design Component Spatial Info'!$C$2:$C$230,'Design Component Spatial Info'!G$2:G$230)</f>
        <v>5532922.4550000001</v>
      </c>
      <c r="AG174" s="67">
        <f t="shared" si="5"/>
        <v>0</v>
      </c>
      <c r="AH174" s="67">
        <f t="shared" si="6"/>
        <v>0</v>
      </c>
      <c r="AI174" s="136">
        <f>LOOKUP($D174,'Design Component Spatial Info'!$C$2:$C$230,'Design Component Spatial Info'!I$2:I$230)</f>
        <v>1385366.5037499999</v>
      </c>
      <c r="AJ174" s="136">
        <f>LOOKUP($D174,'Design Component Spatial Info'!$C$2:$C$230,'Design Component Spatial Info'!J$2:J$230)</f>
        <v>560003.74066000001</v>
      </c>
    </row>
    <row r="175" spans="1:38" x14ac:dyDescent="0.2">
      <c r="A175" s="60" t="s">
        <v>764</v>
      </c>
      <c r="B175" s="60" t="s">
        <v>161</v>
      </c>
      <c r="C175" s="60" t="s">
        <v>31</v>
      </c>
      <c r="D175" s="58" t="s">
        <v>228</v>
      </c>
      <c r="E175" s="58" t="s">
        <v>1169</v>
      </c>
      <c r="F175" s="65">
        <v>41731</v>
      </c>
      <c r="G175" s="60" t="s">
        <v>382</v>
      </c>
      <c r="H175" s="58" t="s">
        <v>385</v>
      </c>
      <c r="I175" s="66">
        <v>0.62986111111111109</v>
      </c>
      <c r="J175" s="58">
        <v>1</v>
      </c>
      <c r="K175" s="56" t="s">
        <v>95</v>
      </c>
      <c r="L175" s="67">
        <v>10</v>
      </c>
      <c r="M175" s="67">
        <v>2</v>
      </c>
      <c r="N175" s="67">
        <v>3</v>
      </c>
      <c r="O175" s="58" t="s">
        <v>63</v>
      </c>
      <c r="P175" s="56" t="s">
        <v>141</v>
      </c>
      <c r="Q175" s="62"/>
      <c r="R175" s="62">
        <v>0</v>
      </c>
      <c r="S175" s="56"/>
      <c r="T175" s="56"/>
      <c r="V175" s="62"/>
      <c r="W175" s="62"/>
      <c r="X175" s="56"/>
      <c r="AD175" s="62">
        <f>LOOKUP($D175,'Design Component Spatial Info'!$C$2:$C$230,'Design Component Spatial Info'!E$2:E$230)</f>
        <v>10</v>
      </c>
      <c r="AE175" s="62">
        <f>LOOKUP($D175,'Design Component Spatial Info'!$C$2:$C$230,'Design Component Spatial Info'!F$2:F$230)</f>
        <v>669741.75399999996</v>
      </c>
      <c r="AF175" s="62">
        <f>LOOKUP($D175,'Design Component Spatial Info'!$C$2:$C$230,'Design Component Spatial Info'!G$2:G$230)</f>
        <v>5533644.8439999996</v>
      </c>
      <c r="AG175" s="67">
        <f t="shared" si="5"/>
        <v>0</v>
      </c>
      <c r="AH175" s="67">
        <f t="shared" si="6"/>
        <v>0</v>
      </c>
      <c r="AI175" s="136">
        <f>LOOKUP($D175,'Design Component Spatial Info'!$C$2:$C$230,'Design Component Spatial Info'!I$2:I$230)</f>
        <v>1384875.3456999999</v>
      </c>
      <c r="AJ175" s="136">
        <f>LOOKUP($D175,'Design Component Spatial Info'!$C$2:$C$230,'Design Component Spatial Info'!J$2:J$230)</f>
        <v>560705.08444999997</v>
      </c>
    </row>
    <row r="176" spans="1:38" x14ac:dyDescent="0.2">
      <c r="A176" s="60" t="s">
        <v>764</v>
      </c>
      <c r="B176" s="60" t="s">
        <v>161</v>
      </c>
      <c r="C176" s="60" t="s">
        <v>31</v>
      </c>
      <c r="D176" s="58" t="s">
        <v>201</v>
      </c>
      <c r="E176" s="58" t="s">
        <v>1169</v>
      </c>
      <c r="F176" s="65">
        <v>41731</v>
      </c>
      <c r="G176" s="60" t="s">
        <v>382</v>
      </c>
      <c r="H176" s="58" t="s">
        <v>385</v>
      </c>
      <c r="I176" s="66">
        <v>0.63472222222222219</v>
      </c>
      <c r="J176" s="58">
        <v>1</v>
      </c>
      <c r="K176" s="56" t="s">
        <v>95</v>
      </c>
      <c r="L176" s="67">
        <v>10</v>
      </c>
      <c r="M176" s="67">
        <v>3</v>
      </c>
      <c r="N176" s="67">
        <v>3</v>
      </c>
      <c r="O176" s="58" t="s">
        <v>63</v>
      </c>
      <c r="P176" s="56" t="s">
        <v>141</v>
      </c>
      <c r="Q176" s="62"/>
      <c r="R176" s="62">
        <v>0</v>
      </c>
      <c r="S176" s="56"/>
      <c r="T176" s="56"/>
      <c r="V176" s="62"/>
      <c r="W176" s="62"/>
      <c r="X176" s="56"/>
      <c r="AD176" s="62">
        <f>LOOKUP($D176,'Design Component Spatial Info'!$C$2:$C$230,'Design Component Spatial Info'!E$2:E$230)</f>
        <v>10</v>
      </c>
      <c r="AE176" s="62">
        <f>LOOKUP($D176,'Design Component Spatial Info'!$C$2:$C$230,'Design Component Spatial Info'!F$2:F$230)</f>
        <v>670143.64599999995</v>
      </c>
      <c r="AF176" s="62">
        <f>LOOKUP($D176,'Design Component Spatial Info'!$C$2:$C$230,'Design Component Spatial Info'!G$2:G$230)</f>
        <v>5534548.4280000003</v>
      </c>
      <c r="AG176" s="67">
        <f t="shared" si="5"/>
        <v>0</v>
      </c>
      <c r="AH176" s="67">
        <f t="shared" si="6"/>
        <v>0</v>
      </c>
      <c r="AI176" s="136">
        <f>LOOKUP($D176,'Design Component Spatial Info'!$C$2:$C$230,'Design Component Spatial Info'!I$2:I$230)</f>
        <v>1385236.98392</v>
      </c>
      <c r="AJ176" s="136">
        <f>LOOKUP($D176,'Design Component Spatial Info'!$C$2:$C$230,'Design Component Spatial Info'!J$2:J$230)</f>
        <v>561625.51595999999</v>
      </c>
    </row>
    <row r="177" spans="1:38" x14ac:dyDescent="0.2">
      <c r="A177" s="60" t="s">
        <v>764</v>
      </c>
      <c r="B177" s="60" t="s">
        <v>161</v>
      </c>
      <c r="C177" s="60" t="s">
        <v>31</v>
      </c>
      <c r="D177" s="58" t="s">
        <v>200</v>
      </c>
      <c r="E177" s="58" t="s">
        <v>1168</v>
      </c>
      <c r="F177" s="65">
        <v>41731</v>
      </c>
      <c r="G177" s="60" t="s">
        <v>382</v>
      </c>
      <c r="H177" s="58" t="s">
        <v>385</v>
      </c>
      <c r="I177" s="66">
        <v>0.63958333333333328</v>
      </c>
      <c r="J177" s="58">
        <v>1</v>
      </c>
      <c r="K177" s="56" t="s">
        <v>95</v>
      </c>
      <c r="L177" s="67">
        <v>10</v>
      </c>
      <c r="M177" s="67">
        <v>3</v>
      </c>
      <c r="N177" s="67">
        <v>3</v>
      </c>
      <c r="O177" s="58" t="s">
        <v>63</v>
      </c>
      <c r="P177" s="56" t="s">
        <v>141</v>
      </c>
      <c r="Q177" s="62"/>
      <c r="R177" s="62">
        <v>0</v>
      </c>
      <c r="S177" s="56"/>
      <c r="T177" s="56"/>
      <c r="V177" s="62"/>
      <c r="W177" s="62"/>
      <c r="X177" s="56"/>
      <c r="AD177" s="62">
        <f>LOOKUP($D177,'Design Component Spatial Info'!$C$2:$C$230,'Design Component Spatial Info'!E$2:E$230)</f>
        <v>10</v>
      </c>
      <c r="AE177" s="62">
        <f>LOOKUP($D177,'Design Component Spatial Info'!$C$2:$C$230,'Design Component Spatial Info'!F$2:F$230)</f>
        <v>670413.95499999996</v>
      </c>
      <c r="AF177" s="62">
        <f>LOOKUP($D177,'Design Component Spatial Info'!$C$2:$C$230,'Design Component Spatial Info'!G$2:G$230)</f>
        <v>5535291.301</v>
      </c>
      <c r="AG177" s="67">
        <f t="shared" si="5"/>
        <v>0</v>
      </c>
      <c r="AH177" s="67">
        <f t="shared" si="6"/>
        <v>0</v>
      </c>
      <c r="AI177" s="136">
        <f>LOOKUP($D177,'Design Component Spatial Info'!$C$2:$C$230,'Design Component Spatial Info'!I$2:I$230)</f>
        <v>1385474.24538</v>
      </c>
      <c r="AJ177" s="136">
        <f>LOOKUP($D177,'Design Component Spatial Info'!$C$2:$C$230,'Design Component Spatial Info'!J$2:J$230)</f>
        <v>562379.59048000001</v>
      </c>
    </row>
    <row r="178" spans="1:38" x14ac:dyDescent="0.2">
      <c r="A178" s="60" t="s">
        <v>764</v>
      </c>
      <c r="B178" s="60" t="s">
        <v>161</v>
      </c>
      <c r="C178" s="60" t="s">
        <v>31</v>
      </c>
      <c r="D178" s="58" t="s">
        <v>279</v>
      </c>
      <c r="E178" s="58" t="s">
        <v>837</v>
      </c>
      <c r="F178" s="65">
        <v>41731</v>
      </c>
      <c r="G178" s="60" t="s">
        <v>382</v>
      </c>
      <c r="H178" s="58" t="s">
        <v>385</v>
      </c>
      <c r="I178" s="66">
        <v>0.67222222222222217</v>
      </c>
      <c r="J178" s="58">
        <v>1</v>
      </c>
      <c r="K178" s="56" t="s">
        <v>95</v>
      </c>
      <c r="L178" s="67">
        <v>10</v>
      </c>
      <c r="M178" s="67">
        <v>3</v>
      </c>
      <c r="N178" s="67">
        <v>3</v>
      </c>
      <c r="O178" s="58" t="s">
        <v>63</v>
      </c>
      <c r="P178" s="56" t="s">
        <v>383</v>
      </c>
      <c r="Q178" s="62">
        <v>20</v>
      </c>
      <c r="R178" s="62">
        <v>1</v>
      </c>
      <c r="S178" s="56" t="s">
        <v>135</v>
      </c>
      <c r="T178" s="56" t="s">
        <v>103</v>
      </c>
      <c r="U178" s="56" t="s">
        <v>85</v>
      </c>
      <c r="V178" s="62">
        <v>330</v>
      </c>
      <c r="W178" s="62">
        <v>200</v>
      </c>
      <c r="X178" s="56" t="s">
        <v>145</v>
      </c>
      <c r="Y178" s="56" t="s">
        <v>121</v>
      </c>
      <c r="AA178" s="56" t="s">
        <v>1066</v>
      </c>
      <c r="AD178" s="62">
        <f>LOOKUP($D178,'Design Component Spatial Info'!$C$2:$C$230,'Design Component Spatial Info'!E$2:E$230)</f>
        <v>10</v>
      </c>
      <c r="AE178" s="62">
        <f>LOOKUP($D178,'Design Component Spatial Info'!$C$2:$C$230,'Design Component Spatial Info'!F$2:F$230)</f>
        <v>641732.43999999994</v>
      </c>
      <c r="AF178" s="62">
        <f>LOOKUP($D178,'Design Component Spatial Info'!$C$2:$C$230,'Design Component Spatial Info'!G$2:G$230)</f>
        <v>5543569.8660000004</v>
      </c>
      <c r="AG178" s="67">
        <f t="shared" si="5"/>
        <v>641632.43999999994</v>
      </c>
      <c r="AH178" s="67">
        <f t="shared" si="6"/>
        <v>5543743.0710807573</v>
      </c>
      <c r="AI178" s="136">
        <f>LOOKUP($D178,'Design Component Spatial Info'!$C$2:$C$230,'Design Component Spatial Info'!I$2:I$230)</f>
        <v>1360226.7966700001</v>
      </c>
      <c r="AJ178" s="136">
        <f>LOOKUP($D178,'Design Component Spatial Info'!$C$2:$C$230,'Design Component Spatial Info'!J$2:J$230)</f>
        <v>565807.74713999999</v>
      </c>
      <c r="AK178">
        <v>1356345</v>
      </c>
      <c r="AL178">
        <v>569557</v>
      </c>
    </row>
    <row r="179" spans="1:38" x14ac:dyDescent="0.2">
      <c r="A179" s="60" t="s">
        <v>764</v>
      </c>
      <c r="B179" s="60" t="s">
        <v>161</v>
      </c>
      <c r="C179" s="60" t="s">
        <v>31</v>
      </c>
      <c r="D179" s="58" t="s">
        <v>278</v>
      </c>
      <c r="E179" s="58" t="s">
        <v>1212</v>
      </c>
      <c r="F179" s="65">
        <v>41731</v>
      </c>
      <c r="G179" s="60" t="s">
        <v>382</v>
      </c>
      <c r="H179" s="58" t="s">
        <v>385</v>
      </c>
      <c r="I179" s="66">
        <v>0.6777777777777777</v>
      </c>
      <c r="J179" s="58">
        <v>1</v>
      </c>
      <c r="K179" s="56" t="s">
        <v>95</v>
      </c>
      <c r="L179" s="67">
        <v>10</v>
      </c>
      <c r="M179" s="67">
        <v>3</v>
      </c>
      <c r="N179" s="67">
        <v>3</v>
      </c>
      <c r="O179" s="58" t="s">
        <v>63</v>
      </c>
      <c r="P179" s="56" t="s">
        <v>141</v>
      </c>
      <c r="Q179" s="62"/>
      <c r="R179" s="62">
        <v>0</v>
      </c>
      <c r="S179" s="56"/>
      <c r="T179" s="56"/>
      <c r="V179" s="62"/>
      <c r="W179" s="62"/>
      <c r="X179" s="56"/>
      <c r="AD179" s="62">
        <f>LOOKUP($D179,'Design Component Spatial Info'!$C$2:$C$230,'Design Component Spatial Info'!E$2:E$230)</f>
        <v>10</v>
      </c>
      <c r="AE179" s="62">
        <f>LOOKUP($D179,'Design Component Spatial Info'!$C$2:$C$230,'Design Component Spatial Info'!F$2:F$230)</f>
        <v>642322.13300000003</v>
      </c>
      <c r="AF179" s="62">
        <f>LOOKUP($D179,'Design Component Spatial Info'!$C$2:$C$230,'Design Component Spatial Info'!G$2:G$230)</f>
        <v>5543015.5099999998</v>
      </c>
      <c r="AG179" s="67">
        <f t="shared" si="5"/>
        <v>0</v>
      </c>
      <c r="AH179" s="67">
        <f t="shared" si="6"/>
        <v>0</v>
      </c>
      <c r="AI179" s="136">
        <f>LOOKUP($D179,'Design Component Spatial Info'!$C$2:$C$230,'Design Component Spatial Info'!I$2:I$230)</f>
        <v>1360993.2310800001</v>
      </c>
      <c r="AJ179" s="136">
        <f>LOOKUP($D179,'Design Component Spatial Info'!$C$2:$C$230,'Design Component Spatial Info'!J$2:J$230)</f>
        <v>565659.13855000003</v>
      </c>
    </row>
    <row r="180" spans="1:38" x14ac:dyDescent="0.2">
      <c r="A180" s="60" t="s">
        <v>764</v>
      </c>
      <c r="B180" s="60" t="s">
        <v>161</v>
      </c>
      <c r="C180" s="60" t="s">
        <v>31</v>
      </c>
      <c r="D180" s="58" t="s">
        <v>277</v>
      </c>
      <c r="E180" s="58" t="s">
        <v>1211</v>
      </c>
      <c r="F180" s="65">
        <v>41731</v>
      </c>
      <c r="G180" s="60" t="s">
        <v>382</v>
      </c>
      <c r="H180" s="58" t="s">
        <v>385</v>
      </c>
      <c r="I180" s="66">
        <v>0.68194444444444446</v>
      </c>
      <c r="J180" s="58">
        <v>1</v>
      </c>
      <c r="K180" s="56" t="s">
        <v>95</v>
      </c>
      <c r="L180" s="67">
        <v>10</v>
      </c>
      <c r="M180" s="67">
        <v>3</v>
      </c>
      <c r="N180" s="67">
        <v>3</v>
      </c>
      <c r="O180" s="58" t="s">
        <v>63</v>
      </c>
      <c r="P180" s="56" t="s">
        <v>383</v>
      </c>
      <c r="Q180" s="62">
        <v>38</v>
      </c>
      <c r="R180" s="62">
        <v>1</v>
      </c>
      <c r="S180" s="56" t="s">
        <v>75</v>
      </c>
      <c r="T180" s="56" t="s">
        <v>42</v>
      </c>
      <c r="U180" s="56" t="s">
        <v>83</v>
      </c>
      <c r="V180" s="62">
        <v>76</v>
      </c>
      <c r="W180" s="62">
        <v>150</v>
      </c>
      <c r="X180" s="56" t="s">
        <v>145</v>
      </c>
      <c r="Y180" s="56" t="s">
        <v>121</v>
      </c>
      <c r="AA180" s="56" t="s">
        <v>1067</v>
      </c>
      <c r="AD180" s="62">
        <f>LOOKUP($D180,'Design Component Spatial Info'!$C$2:$C$230,'Design Component Spatial Info'!E$2:E$230)</f>
        <v>10</v>
      </c>
      <c r="AE180" s="62">
        <f>LOOKUP($D180,'Design Component Spatial Info'!$C$2:$C$230,'Design Component Spatial Info'!F$2:F$230)</f>
        <v>642950.66299999994</v>
      </c>
      <c r="AF180" s="62">
        <f>LOOKUP($D180,'Design Component Spatial Info'!$C$2:$C$230,'Design Component Spatial Info'!G$2:G$230)</f>
        <v>5542545.5860000001</v>
      </c>
      <c r="AG180" s="67">
        <f t="shared" si="5"/>
        <v>643096.20735894132</v>
      </c>
      <c r="AH180" s="67">
        <f t="shared" si="6"/>
        <v>5542581.8742843401</v>
      </c>
      <c r="AI180" s="136">
        <f>LOOKUP($D180,'Design Component Spatial Info'!$C$2:$C$230,'Design Component Spatial Info'!I$2:I$230)</f>
        <v>1361738.2929799999</v>
      </c>
      <c r="AJ180" s="136">
        <f>LOOKUP($D180,'Design Component Spatial Info'!$C$2:$C$230,'Design Component Spatial Info'!J$2:J$230)</f>
        <v>565581.66601000004</v>
      </c>
      <c r="AK180">
        <v>1357859</v>
      </c>
      <c r="AL180">
        <v>568461</v>
      </c>
    </row>
    <row r="181" spans="1:38" x14ac:dyDescent="0.2">
      <c r="A181" s="60" t="s">
        <v>764</v>
      </c>
      <c r="B181" s="60" t="s">
        <v>161</v>
      </c>
      <c r="C181" s="60" t="s">
        <v>31</v>
      </c>
      <c r="D181" s="58" t="s">
        <v>276</v>
      </c>
      <c r="E181" s="58" t="s">
        <v>1211</v>
      </c>
      <c r="F181" s="65">
        <v>41731</v>
      </c>
      <c r="G181" s="60" t="s">
        <v>382</v>
      </c>
      <c r="H181" s="58" t="s">
        <v>385</v>
      </c>
      <c r="I181" s="66">
        <v>0.68611111111111101</v>
      </c>
      <c r="J181" s="58">
        <v>1</v>
      </c>
      <c r="K181" s="56" t="s">
        <v>95</v>
      </c>
      <c r="L181" s="67">
        <v>10</v>
      </c>
      <c r="M181" s="67">
        <v>3</v>
      </c>
      <c r="N181" s="67">
        <v>4</v>
      </c>
      <c r="O181" s="58" t="s">
        <v>63</v>
      </c>
      <c r="P181" s="56" t="s">
        <v>141</v>
      </c>
      <c r="Q181" s="62"/>
      <c r="R181" s="62">
        <v>0</v>
      </c>
      <c r="S181" s="56"/>
      <c r="T181" s="56"/>
      <c r="V181" s="62"/>
      <c r="W181" s="62"/>
      <c r="X181" s="56"/>
      <c r="AD181" s="62">
        <f>LOOKUP($D181,'Design Component Spatial Info'!$C$2:$C$230,'Design Component Spatial Info'!E$2:E$230)</f>
        <v>10</v>
      </c>
      <c r="AE181" s="62">
        <f>LOOKUP($D181,'Design Component Spatial Info'!$C$2:$C$230,'Design Component Spatial Info'!F$2:F$230)</f>
        <v>643598.79500000004</v>
      </c>
      <c r="AF181" s="62">
        <f>LOOKUP($D181,'Design Component Spatial Info'!$C$2:$C$230,'Design Component Spatial Info'!G$2:G$230)</f>
        <v>5542139.4929999998</v>
      </c>
      <c r="AG181" s="67">
        <f t="shared" si="5"/>
        <v>0</v>
      </c>
      <c r="AH181" s="67">
        <f t="shared" si="6"/>
        <v>0</v>
      </c>
      <c r="AI181" s="136">
        <f>LOOKUP($D181,'Design Component Spatial Info'!$C$2:$C$230,'Design Component Spatial Info'!I$2:I$230)</f>
        <v>1362427.3802</v>
      </c>
      <c r="AJ181" s="136">
        <f>LOOKUP($D181,'Design Component Spatial Info'!$C$2:$C$230,'Design Component Spatial Info'!J$2:J$230)</f>
        <v>565401.63482000004</v>
      </c>
    </row>
    <row r="182" spans="1:38" x14ac:dyDescent="0.2">
      <c r="A182" s="60" t="s">
        <v>764</v>
      </c>
      <c r="B182" s="60" t="s">
        <v>161</v>
      </c>
      <c r="C182" s="60" t="s">
        <v>31</v>
      </c>
      <c r="D182" s="58" t="s">
        <v>275</v>
      </c>
      <c r="E182" s="58" t="s">
        <v>840</v>
      </c>
      <c r="F182" s="65">
        <v>41731</v>
      </c>
      <c r="G182" s="60" t="s">
        <v>382</v>
      </c>
      <c r="H182" s="58" t="s">
        <v>385</v>
      </c>
      <c r="I182" s="66">
        <v>0.68958333333333333</v>
      </c>
      <c r="J182" s="58">
        <v>1</v>
      </c>
      <c r="K182" s="56" t="s">
        <v>95</v>
      </c>
      <c r="L182" s="67">
        <v>8</v>
      </c>
      <c r="M182" s="67">
        <v>4</v>
      </c>
      <c r="N182" s="67">
        <v>4</v>
      </c>
      <c r="O182" s="58" t="s">
        <v>63</v>
      </c>
      <c r="P182" s="56" t="s">
        <v>141</v>
      </c>
      <c r="Q182" s="62"/>
      <c r="R182" s="62">
        <v>0</v>
      </c>
      <c r="S182" s="56"/>
      <c r="T182" s="56"/>
      <c r="V182" s="62"/>
      <c r="W182" s="62"/>
      <c r="X182" s="56"/>
      <c r="AD182" s="62">
        <f>LOOKUP($D182,'Design Component Spatial Info'!$C$2:$C$230,'Design Component Spatial Info'!E$2:E$230)</f>
        <v>10</v>
      </c>
      <c r="AE182" s="62">
        <f>LOOKUP($D182,'Design Component Spatial Info'!$C$2:$C$230,'Design Component Spatial Info'!F$2:F$230)</f>
        <v>644246.46200000006</v>
      </c>
      <c r="AF182" s="62">
        <f>LOOKUP($D182,'Design Component Spatial Info'!$C$2:$C$230,'Design Component Spatial Info'!G$2:G$230)</f>
        <v>5541783.1200000001</v>
      </c>
      <c r="AG182" s="67">
        <f t="shared" si="5"/>
        <v>0</v>
      </c>
      <c r="AH182" s="67">
        <f t="shared" si="6"/>
        <v>0</v>
      </c>
      <c r="AI182" s="136">
        <f>LOOKUP($D182,'Design Component Spatial Info'!$C$2:$C$230,'Design Component Spatial Info'!I$2:I$230)</f>
        <v>1364838.6752899999</v>
      </c>
      <c r="AJ182" s="136">
        <f>LOOKUP($D182,'Design Component Spatial Info'!$C$2:$C$230,'Design Component Spatial Info'!J$2:J$230)</f>
        <v>560465.06094</v>
      </c>
    </row>
    <row r="183" spans="1:38" x14ac:dyDescent="0.2">
      <c r="A183" s="60" t="s">
        <v>764</v>
      </c>
      <c r="B183" s="60" t="s">
        <v>161</v>
      </c>
      <c r="C183" s="60" t="s">
        <v>31</v>
      </c>
      <c r="D183" s="58" t="s">
        <v>274</v>
      </c>
      <c r="E183" s="58" t="s">
        <v>840</v>
      </c>
      <c r="F183" s="65">
        <v>41731</v>
      </c>
      <c r="G183" s="60" t="s">
        <v>382</v>
      </c>
      <c r="H183" s="58" t="s">
        <v>385</v>
      </c>
      <c r="I183" s="66">
        <v>0.69374999999999998</v>
      </c>
      <c r="J183" s="58">
        <v>1</v>
      </c>
      <c r="K183" s="56" t="s">
        <v>95</v>
      </c>
      <c r="L183" s="67">
        <v>8</v>
      </c>
      <c r="M183" s="67">
        <v>4</v>
      </c>
      <c r="N183" s="67">
        <v>4</v>
      </c>
      <c r="O183" s="58" t="s">
        <v>63</v>
      </c>
      <c r="P183" s="56" t="s">
        <v>141</v>
      </c>
      <c r="Q183" s="62"/>
      <c r="R183" s="62">
        <v>0</v>
      </c>
      <c r="S183" s="56"/>
      <c r="T183" s="56"/>
      <c r="V183" s="62"/>
      <c r="W183" s="62"/>
      <c r="X183" s="56"/>
      <c r="AD183" s="62">
        <f>LOOKUP($D183,'Design Component Spatial Info'!$C$2:$C$230,'Design Component Spatial Info'!E$2:E$230)</f>
        <v>10</v>
      </c>
      <c r="AE183" s="62">
        <f>LOOKUP($D183,'Design Component Spatial Info'!$C$2:$C$230,'Design Component Spatial Info'!F$2:F$230)</f>
        <v>644624.04</v>
      </c>
      <c r="AF183" s="62">
        <f>LOOKUP($D183,'Design Component Spatial Info'!$C$2:$C$230,'Design Component Spatial Info'!G$2:G$230)</f>
        <v>5541087.6430000002</v>
      </c>
      <c r="AG183" s="67">
        <f t="shared" si="5"/>
        <v>0</v>
      </c>
      <c r="AH183" s="67">
        <f t="shared" si="6"/>
        <v>0</v>
      </c>
      <c r="AI183" s="136">
        <f>LOOKUP($D183,'Design Component Spatial Info'!$C$2:$C$230,'Design Component Spatial Info'!I$2:I$230)</f>
        <v>1364740.54584</v>
      </c>
      <c r="AJ183" s="136">
        <f>LOOKUP($D183,'Design Component Spatial Info'!$C$2:$C$230,'Design Component Spatial Info'!J$2:J$230)</f>
        <v>561240.92990999995</v>
      </c>
    </row>
    <row r="184" spans="1:38" x14ac:dyDescent="0.2">
      <c r="A184" s="60" t="s">
        <v>764</v>
      </c>
      <c r="B184" s="60" t="s">
        <v>161</v>
      </c>
      <c r="C184" s="60" t="s">
        <v>31</v>
      </c>
      <c r="D184" s="58" t="s">
        <v>273</v>
      </c>
      <c r="E184" s="58" t="s">
        <v>1210</v>
      </c>
      <c r="F184" s="65">
        <v>41731</v>
      </c>
      <c r="G184" s="60" t="s">
        <v>382</v>
      </c>
      <c r="H184" s="58" t="s">
        <v>385</v>
      </c>
      <c r="I184" s="66">
        <v>0.69791666666666663</v>
      </c>
      <c r="J184" s="58">
        <v>1</v>
      </c>
      <c r="K184" s="56" t="s">
        <v>95</v>
      </c>
      <c r="L184" s="67">
        <v>8</v>
      </c>
      <c r="M184" s="67">
        <v>3</v>
      </c>
      <c r="N184" s="67">
        <v>4</v>
      </c>
      <c r="O184" s="58" t="s">
        <v>63</v>
      </c>
      <c r="P184" s="56" t="s">
        <v>141</v>
      </c>
      <c r="Q184" s="62"/>
      <c r="R184" s="62">
        <v>0</v>
      </c>
      <c r="S184" s="56"/>
      <c r="T184" s="56"/>
      <c r="V184" s="62"/>
      <c r="W184" s="62"/>
      <c r="X184" s="56"/>
      <c r="AD184" s="62">
        <f>LOOKUP($D184,'Design Component Spatial Info'!$C$2:$C$230,'Design Component Spatial Info'!E$2:E$230)</f>
        <v>10</v>
      </c>
      <c r="AE184" s="62">
        <f>LOOKUP($D184,'Design Component Spatial Info'!$C$2:$C$230,'Design Component Spatial Info'!F$2:F$230)</f>
        <v>644765.22600000002</v>
      </c>
      <c r="AF184" s="62">
        <f>LOOKUP($D184,'Design Component Spatial Info'!$C$2:$C$230,'Design Component Spatial Info'!G$2:G$230)</f>
        <v>5540335.852</v>
      </c>
      <c r="AG184" s="67">
        <f t="shared" si="5"/>
        <v>0</v>
      </c>
      <c r="AH184" s="67">
        <f t="shared" si="6"/>
        <v>0</v>
      </c>
      <c r="AI184" s="136">
        <f>LOOKUP($D184,'Design Component Spatial Info'!$C$2:$C$230,'Design Component Spatial Info'!I$2:I$230)</f>
        <v>1364411.1734800001</v>
      </c>
      <c r="AJ184" s="136">
        <f>LOOKUP($D184,'Design Component Spatial Info'!$C$2:$C$230,'Design Component Spatial Info'!J$2:J$230)</f>
        <v>561943.64662000001</v>
      </c>
    </row>
    <row r="185" spans="1:38" x14ac:dyDescent="0.2">
      <c r="A185" s="60" t="s">
        <v>764</v>
      </c>
      <c r="B185" s="60" t="s">
        <v>161</v>
      </c>
      <c r="C185" s="60" t="s">
        <v>31</v>
      </c>
      <c r="D185" s="58" t="s">
        <v>272</v>
      </c>
      <c r="E185" s="58" t="s">
        <v>1210</v>
      </c>
      <c r="F185" s="65">
        <v>41731</v>
      </c>
      <c r="G185" s="60" t="s">
        <v>382</v>
      </c>
      <c r="H185" s="58" t="s">
        <v>385</v>
      </c>
      <c r="I185" s="66">
        <v>0.70208333333333339</v>
      </c>
      <c r="J185" s="58">
        <v>1</v>
      </c>
      <c r="K185" s="56" t="s">
        <v>95</v>
      </c>
      <c r="L185" s="67">
        <v>8</v>
      </c>
      <c r="M185" s="67">
        <v>3</v>
      </c>
      <c r="N185" s="67">
        <v>4</v>
      </c>
      <c r="O185" s="58" t="s">
        <v>63</v>
      </c>
      <c r="P185" s="56" t="s">
        <v>141</v>
      </c>
      <c r="Q185" s="62"/>
      <c r="R185" s="62">
        <v>0</v>
      </c>
      <c r="S185" s="56"/>
      <c r="T185" s="56"/>
      <c r="V185" s="62"/>
      <c r="W185" s="62"/>
      <c r="X185" s="56"/>
      <c r="AD185" s="62">
        <f>LOOKUP($D185,'Design Component Spatial Info'!$C$2:$C$230,'Design Component Spatial Info'!E$2:E$230)</f>
        <v>10</v>
      </c>
      <c r="AE185" s="62">
        <f>LOOKUP($D185,'Design Component Spatial Info'!$C$2:$C$230,'Design Component Spatial Info'!F$2:F$230)</f>
        <v>645345.18400000001</v>
      </c>
      <c r="AF185" s="62">
        <f>LOOKUP($D185,'Design Component Spatial Info'!$C$2:$C$230,'Design Component Spatial Info'!G$2:G$230)</f>
        <v>5539827.7029999997</v>
      </c>
      <c r="AG185" s="67">
        <f t="shared" si="5"/>
        <v>0</v>
      </c>
      <c r="AH185" s="67">
        <f t="shared" si="6"/>
        <v>0</v>
      </c>
      <c r="AI185" s="136">
        <f>LOOKUP($D185,'Design Component Spatial Info'!$C$2:$C$230,'Design Component Spatial Info'!I$2:I$230)</f>
        <v>1363982.6025400001</v>
      </c>
      <c r="AJ185" s="136">
        <f>LOOKUP($D185,'Design Component Spatial Info'!$C$2:$C$230,'Design Component Spatial Info'!J$2:J$230)</f>
        <v>562616.56703999999</v>
      </c>
    </row>
    <row r="186" spans="1:38" x14ac:dyDescent="0.2">
      <c r="A186" s="60" t="s">
        <v>764</v>
      </c>
      <c r="B186" s="60" t="s">
        <v>161</v>
      </c>
      <c r="C186" s="60" t="s">
        <v>31</v>
      </c>
      <c r="D186" s="58" t="s">
        <v>271</v>
      </c>
      <c r="E186" s="58" t="s">
        <v>1209</v>
      </c>
      <c r="F186" s="65">
        <v>41731</v>
      </c>
      <c r="G186" s="60" t="s">
        <v>382</v>
      </c>
      <c r="H186" s="58" t="s">
        <v>385</v>
      </c>
      <c r="I186" s="66">
        <v>0.70624999999999993</v>
      </c>
      <c r="J186" s="58">
        <v>1</v>
      </c>
      <c r="K186" s="56" t="s">
        <v>95</v>
      </c>
      <c r="L186" s="67">
        <v>8</v>
      </c>
      <c r="M186" s="67">
        <v>3</v>
      </c>
      <c r="N186" s="67">
        <v>4</v>
      </c>
      <c r="O186" s="58" t="s">
        <v>63</v>
      </c>
      <c r="P186" s="56" t="s">
        <v>141</v>
      </c>
      <c r="Q186" s="62"/>
      <c r="R186" s="62">
        <v>0</v>
      </c>
      <c r="S186" s="56"/>
      <c r="T186" s="56"/>
      <c r="V186" s="62"/>
      <c r="W186" s="62"/>
      <c r="X186" s="56"/>
      <c r="AD186" s="62">
        <f>LOOKUP($D186,'Design Component Spatial Info'!$C$2:$C$230,'Design Component Spatial Info'!E$2:E$230)</f>
        <v>10</v>
      </c>
      <c r="AE186" s="62">
        <f>LOOKUP($D186,'Design Component Spatial Info'!$C$2:$C$230,'Design Component Spatial Info'!F$2:F$230)</f>
        <v>646104.24300000002</v>
      </c>
      <c r="AF186" s="62">
        <f>LOOKUP($D186,'Design Component Spatial Info'!$C$2:$C$230,'Design Component Spatial Info'!G$2:G$230)</f>
        <v>5539645.6150000002</v>
      </c>
      <c r="AG186" s="67">
        <f t="shared" si="5"/>
        <v>0</v>
      </c>
      <c r="AH186" s="67">
        <f t="shared" si="6"/>
        <v>0</v>
      </c>
      <c r="AI186" s="136">
        <f>LOOKUP($D186,'Design Component Spatial Info'!$C$2:$C$230,'Design Component Spatial Info'!I$2:I$230)</f>
        <v>1363542.8824499999</v>
      </c>
      <c r="AJ186" s="136">
        <f>LOOKUP($D186,'Design Component Spatial Info'!$C$2:$C$230,'Design Component Spatial Info'!J$2:J$230)</f>
        <v>563274.34574999998</v>
      </c>
    </row>
    <row r="187" spans="1:38" x14ac:dyDescent="0.2">
      <c r="A187" s="60" t="s">
        <v>764</v>
      </c>
      <c r="B187" s="60" t="s">
        <v>161</v>
      </c>
      <c r="C187" s="60" t="s">
        <v>31</v>
      </c>
      <c r="D187" s="58" t="s">
        <v>270</v>
      </c>
      <c r="E187" s="58" t="s">
        <v>1209</v>
      </c>
      <c r="F187" s="65">
        <v>41731</v>
      </c>
      <c r="G187" s="60" t="s">
        <v>382</v>
      </c>
      <c r="H187" s="58" t="s">
        <v>385</v>
      </c>
      <c r="I187" s="66">
        <v>0.70972222222222225</v>
      </c>
      <c r="J187" s="58">
        <v>1</v>
      </c>
      <c r="K187" s="56" t="s">
        <v>95</v>
      </c>
      <c r="L187" s="67">
        <v>6</v>
      </c>
      <c r="M187" s="67">
        <v>4</v>
      </c>
      <c r="N187" s="67">
        <v>4</v>
      </c>
      <c r="O187" s="58" t="s">
        <v>63</v>
      </c>
      <c r="P187" s="56" t="s">
        <v>141</v>
      </c>
      <c r="Q187" s="62"/>
      <c r="R187" s="62">
        <v>0</v>
      </c>
      <c r="S187" s="56"/>
      <c r="T187" s="56"/>
      <c r="V187" s="62"/>
      <c r="W187" s="62"/>
      <c r="X187" s="56"/>
      <c r="AD187" s="62">
        <f>LOOKUP($D187,'Design Component Spatial Info'!$C$2:$C$230,'Design Component Spatial Info'!E$2:E$230)</f>
        <v>10</v>
      </c>
      <c r="AE187" s="62">
        <f>LOOKUP($D187,'Design Component Spatial Info'!$C$2:$C$230,'Design Component Spatial Info'!F$2:F$230)</f>
        <v>646845.076</v>
      </c>
      <c r="AF187" s="62">
        <f>LOOKUP($D187,'Design Component Spatial Info'!$C$2:$C$230,'Design Component Spatial Info'!G$2:G$230)</f>
        <v>5539535.517</v>
      </c>
      <c r="AG187" s="67">
        <f t="shared" si="5"/>
        <v>0</v>
      </c>
      <c r="AH187" s="67">
        <f t="shared" si="6"/>
        <v>0</v>
      </c>
      <c r="AI187" s="136">
        <f>LOOKUP($D187,'Design Component Spatial Info'!$C$2:$C$230,'Design Component Spatial Info'!I$2:I$230)</f>
        <v>1363615.7685400001</v>
      </c>
      <c r="AJ187" s="136">
        <f>LOOKUP($D187,'Design Component Spatial Info'!$C$2:$C$230,'Design Component Spatial Info'!J$2:J$230)</f>
        <v>563974.05677999998</v>
      </c>
    </row>
    <row r="188" spans="1:38" x14ac:dyDescent="0.2">
      <c r="A188" s="60" t="s">
        <v>764</v>
      </c>
      <c r="B188" s="60" t="s">
        <v>161</v>
      </c>
      <c r="C188" s="60" t="s">
        <v>31</v>
      </c>
      <c r="D188" s="58" t="s">
        <v>269</v>
      </c>
      <c r="E188" s="58" t="s">
        <v>1208</v>
      </c>
      <c r="F188" s="65">
        <v>41731</v>
      </c>
      <c r="G188" s="60" t="s">
        <v>382</v>
      </c>
      <c r="H188" s="58" t="s">
        <v>385</v>
      </c>
      <c r="I188" s="66">
        <v>0.71388888888888891</v>
      </c>
      <c r="J188" s="58">
        <v>1</v>
      </c>
      <c r="K188" s="56" t="s">
        <v>95</v>
      </c>
      <c r="L188" s="67">
        <v>6</v>
      </c>
      <c r="M188" s="67">
        <v>4</v>
      </c>
      <c r="N188" s="67">
        <v>4</v>
      </c>
      <c r="O188" s="58" t="s">
        <v>63</v>
      </c>
      <c r="P188" s="56" t="s">
        <v>141</v>
      </c>
      <c r="Q188" s="62"/>
      <c r="R188" s="62">
        <v>0</v>
      </c>
      <c r="S188" s="56"/>
      <c r="T188" s="56"/>
      <c r="V188" s="62"/>
      <c r="W188" s="62"/>
      <c r="X188" s="56"/>
      <c r="AD188" s="62">
        <f>LOOKUP($D188,'Design Component Spatial Info'!$C$2:$C$230,'Design Component Spatial Info'!E$2:E$230)</f>
        <v>10</v>
      </c>
      <c r="AE188" s="62">
        <f>LOOKUP($D188,'Design Component Spatial Info'!$C$2:$C$230,'Design Component Spatial Info'!F$2:F$230)</f>
        <v>647525.49199999997</v>
      </c>
      <c r="AF188" s="62">
        <f>LOOKUP($D188,'Design Component Spatial Info'!$C$2:$C$230,'Design Component Spatial Info'!G$2:G$230)</f>
        <v>5539325.4230000004</v>
      </c>
      <c r="AG188" s="67">
        <f t="shared" si="5"/>
        <v>0</v>
      </c>
      <c r="AH188" s="67">
        <f t="shared" si="6"/>
        <v>0</v>
      </c>
      <c r="AI188" s="136">
        <f>LOOKUP($D188,'Design Component Spatial Info'!$C$2:$C$230,'Design Component Spatial Info'!I$2:I$230)</f>
        <v>1364544.6334599999</v>
      </c>
      <c r="AJ188" s="136">
        <f>LOOKUP($D188,'Design Component Spatial Info'!$C$2:$C$230,'Design Component Spatial Info'!J$2:J$230)</f>
        <v>565762.00390999997</v>
      </c>
    </row>
    <row r="189" spans="1:38" x14ac:dyDescent="0.2">
      <c r="A189" s="60" t="s">
        <v>764</v>
      </c>
      <c r="B189" s="60" t="s">
        <v>161</v>
      </c>
      <c r="C189" s="60" t="s">
        <v>31</v>
      </c>
      <c r="D189" s="58" t="s">
        <v>268</v>
      </c>
      <c r="E189" s="58"/>
      <c r="F189" s="65">
        <v>41732</v>
      </c>
      <c r="G189" s="60" t="s">
        <v>382</v>
      </c>
      <c r="H189" s="58" t="s">
        <v>385</v>
      </c>
      <c r="I189" s="66">
        <v>0.27291666666666664</v>
      </c>
      <c r="J189" s="58">
        <v>1</v>
      </c>
      <c r="K189" s="56" t="s">
        <v>95</v>
      </c>
      <c r="L189" s="67">
        <v>3</v>
      </c>
      <c r="M189" s="67">
        <v>0</v>
      </c>
      <c r="N189" s="67">
        <v>4</v>
      </c>
      <c r="O189" s="58" t="s">
        <v>63</v>
      </c>
      <c r="P189" s="56" t="s">
        <v>141</v>
      </c>
      <c r="Q189" s="62"/>
      <c r="R189" s="62">
        <v>0</v>
      </c>
      <c r="S189" s="56"/>
      <c r="T189" s="56"/>
      <c r="V189" s="62"/>
      <c r="W189" s="62"/>
      <c r="X189" s="56"/>
      <c r="AD189" s="62">
        <f>LOOKUP($D189,'Design Component Spatial Info'!$C$2:$C$230,'Design Component Spatial Info'!E$2:E$230)</f>
        <v>10</v>
      </c>
      <c r="AE189" s="62">
        <f>LOOKUP($D189,'Design Component Spatial Info'!$C$2:$C$230,'Design Component Spatial Info'!F$2:F$230)</f>
        <v>647588.79099999997</v>
      </c>
      <c r="AF189" s="62">
        <f>LOOKUP($D189,'Design Component Spatial Info'!$C$2:$C$230,'Design Component Spatial Info'!G$2:G$230)</f>
        <v>5546399.4299999997</v>
      </c>
      <c r="AG189" s="67">
        <f t="shared" si="5"/>
        <v>0</v>
      </c>
      <c r="AH189" s="67">
        <f t="shared" si="6"/>
        <v>0</v>
      </c>
      <c r="AI189" s="136">
        <f>LOOKUP($D189,'Design Component Spatial Info'!$C$2:$C$230,'Design Component Spatial Info'!I$2:I$230)</f>
        <v>1366306.4669999999</v>
      </c>
      <c r="AJ189" s="136">
        <f>LOOKUP($D189,'Design Component Spatial Info'!$C$2:$C$230,'Design Component Spatial Info'!J$2:J$230)</f>
        <v>575286.06099999999</v>
      </c>
    </row>
    <row r="190" spans="1:38" x14ac:dyDescent="0.2">
      <c r="A190" s="60" t="s">
        <v>764</v>
      </c>
      <c r="B190" s="60" t="s">
        <v>161</v>
      </c>
      <c r="C190" s="60" t="s">
        <v>31</v>
      </c>
      <c r="D190" s="58" t="s">
        <v>267</v>
      </c>
      <c r="E190" s="58"/>
      <c r="F190" s="65">
        <v>41732</v>
      </c>
      <c r="G190" s="60" t="s">
        <v>382</v>
      </c>
      <c r="H190" s="58" t="s">
        <v>385</v>
      </c>
      <c r="I190" s="66">
        <v>0.27777777777777779</v>
      </c>
      <c r="J190" s="58">
        <v>1</v>
      </c>
      <c r="K190" s="56" t="s">
        <v>95</v>
      </c>
      <c r="L190" s="67">
        <v>3</v>
      </c>
      <c r="M190" s="67">
        <v>0</v>
      </c>
      <c r="N190" s="67">
        <v>4</v>
      </c>
      <c r="O190" s="58" t="s">
        <v>63</v>
      </c>
      <c r="P190" s="56" t="s">
        <v>141</v>
      </c>
      <c r="Q190" s="62"/>
      <c r="R190" s="62">
        <v>0</v>
      </c>
      <c r="S190" s="56"/>
      <c r="T190" s="56"/>
      <c r="V190" s="62"/>
      <c r="W190" s="62"/>
      <c r="X190" s="56"/>
      <c r="AD190" s="62">
        <f>LOOKUP($D190,'Design Component Spatial Info'!$C$2:$C$230,'Design Component Spatial Info'!E$2:E$230)</f>
        <v>10</v>
      </c>
      <c r="AE190" s="62">
        <f>LOOKUP($D190,'Design Component Spatial Info'!$C$2:$C$230,'Design Component Spatial Info'!F$2:F$230)</f>
        <v>648219.69499999995</v>
      </c>
      <c r="AF190" s="62">
        <f>LOOKUP($D190,'Design Component Spatial Info'!$C$2:$C$230,'Design Component Spatial Info'!G$2:G$230)</f>
        <v>5546924.2170000002</v>
      </c>
      <c r="AG190" s="67">
        <f t="shared" si="5"/>
        <v>0</v>
      </c>
      <c r="AH190" s="67">
        <f t="shared" si="6"/>
        <v>0</v>
      </c>
      <c r="AI190" s="136">
        <f>LOOKUP($D190,'Design Component Spatial Info'!$C$2:$C$230,'Design Component Spatial Info'!I$2:I$230)</f>
        <v>1366810.4029999999</v>
      </c>
      <c r="AJ190" s="136">
        <f>LOOKUP($D190,'Design Component Spatial Info'!$C$2:$C$230,'Design Component Spatial Info'!J$2:J$230)</f>
        <v>575917.08259999997</v>
      </c>
    </row>
    <row r="191" spans="1:38" x14ac:dyDescent="0.2">
      <c r="A191" s="60" t="s">
        <v>764</v>
      </c>
      <c r="B191" s="60" t="s">
        <v>161</v>
      </c>
      <c r="C191" s="60" t="s">
        <v>31</v>
      </c>
      <c r="D191" s="58" t="s">
        <v>266</v>
      </c>
      <c r="E191" s="58"/>
      <c r="F191" s="65">
        <v>41732</v>
      </c>
      <c r="G191" s="60" t="s">
        <v>382</v>
      </c>
      <c r="H191" s="58" t="s">
        <v>385</v>
      </c>
      <c r="I191" s="66">
        <v>0.28263888888888888</v>
      </c>
      <c r="J191" s="58">
        <v>1</v>
      </c>
      <c r="K191" s="56" t="s">
        <v>95</v>
      </c>
      <c r="L191" s="67">
        <v>3</v>
      </c>
      <c r="M191" s="67">
        <v>0</v>
      </c>
      <c r="N191" s="67">
        <v>4</v>
      </c>
      <c r="O191" s="58" t="s">
        <v>63</v>
      </c>
      <c r="P191" s="56" t="s">
        <v>141</v>
      </c>
      <c r="Q191" s="62"/>
      <c r="R191" s="62">
        <v>0</v>
      </c>
      <c r="S191" s="56"/>
      <c r="T191" s="56"/>
      <c r="V191" s="62"/>
      <c r="W191" s="62"/>
      <c r="X191" s="56"/>
      <c r="AD191" s="62">
        <f>LOOKUP($D191,'Design Component Spatial Info'!$C$2:$C$230,'Design Component Spatial Info'!E$2:E$230)</f>
        <v>10</v>
      </c>
      <c r="AE191" s="62">
        <f>LOOKUP($D191,'Design Component Spatial Info'!$C$2:$C$230,'Design Component Spatial Info'!F$2:F$230)</f>
        <v>649015.19799999997</v>
      </c>
      <c r="AF191" s="62">
        <f>LOOKUP($D191,'Design Component Spatial Info'!$C$2:$C$230,'Design Component Spatial Info'!G$2:G$230)</f>
        <v>5547115.4409999996</v>
      </c>
      <c r="AG191" s="67">
        <f t="shared" si="5"/>
        <v>0</v>
      </c>
      <c r="AH191" s="67">
        <f t="shared" si="6"/>
        <v>0</v>
      </c>
      <c r="AI191" s="136">
        <f>LOOKUP($D191,'Design Component Spatial Info'!$C$2:$C$230,'Design Component Spatial Info'!I$2:I$230)</f>
        <v>1367552.8759999999</v>
      </c>
      <c r="AJ191" s="136">
        <f>LOOKUP($D191,'Design Component Spatial Info'!$C$2:$C$230,'Design Component Spatial Info'!J$2:J$230)</f>
        <v>575575.0845</v>
      </c>
    </row>
    <row r="192" spans="1:38" x14ac:dyDescent="0.2">
      <c r="A192" s="60" t="s">
        <v>764</v>
      </c>
      <c r="B192" s="60" t="s">
        <v>161</v>
      </c>
      <c r="C192" s="60" t="s">
        <v>31</v>
      </c>
      <c r="D192" s="58" t="s">
        <v>265</v>
      </c>
      <c r="E192" s="58"/>
      <c r="F192" s="65">
        <v>41732</v>
      </c>
      <c r="G192" s="60" t="s">
        <v>382</v>
      </c>
      <c r="H192" s="58" t="s">
        <v>385</v>
      </c>
      <c r="I192" s="66">
        <v>0.28750000000000003</v>
      </c>
      <c r="J192" s="58">
        <v>1</v>
      </c>
      <c r="K192" s="56" t="s">
        <v>95</v>
      </c>
      <c r="L192" s="67">
        <v>3</v>
      </c>
      <c r="M192" s="67">
        <v>1</v>
      </c>
      <c r="N192" s="67">
        <v>4</v>
      </c>
      <c r="O192" s="58" t="s">
        <v>63</v>
      </c>
      <c r="P192" s="56" t="s">
        <v>141</v>
      </c>
      <c r="Q192" s="62"/>
      <c r="R192" s="62">
        <v>0</v>
      </c>
      <c r="S192" s="56"/>
      <c r="T192" s="56"/>
      <c r="V192" s="62"/>
      <c r="W192" s="62"/>
      <c r="X192" s="56"/>
      <c r="AD192" s="62">
        <f>LOOKUP($D192,'Design Component Spatial Info'!$C$2:$C$230,'Design Component Spatial Info'!E$2:E$230)</f>
        <v>10</v>
      </c>
      <c r="AE192" s="62">
        <f>LOOKUP($D192,'Design Component Spatial Info'!$C$2:$C$230,'Design Component Spatial Info'!F$2:F$230)</f>
        <v>649764.82200000004</v>
      </c>
      <c r="AF192" s="62">
        <f>LOOKUP($D192,'Design Component Spatial Info'!$C$2:$C$230,'Design Component Spatial Info'!G$2:G$230)</f>
        <v>5546845.9970000004</v>
      </c>
      <c r="AG192" s="67">
        <f t="shared" si="5"/>
        <v>0</v>
      </c>
      <c r="AH192" s="67">
        <f t="shared" si="6"/>
        <v>0</v>
      </c>
      <c r="AI192" s="136">
        <f>LOOKUP($D192,'Design Component Spatial Info'!$C$2:$C$230,'Design Component Spatial Info'!I$2:I$230)</f>
        <v>1368223.5759999999</v>
      </c>
      <c r="AJ192" s="136">
        <f>LOOKUP($D192,'Design Component Spatial Info'!$C$2:$C$230,'Design Component Spatial Info'!J$2:J$230)</f>
        <v>575116.4253</v>
      </c>
    </row>
    <row r="193" spans="1:38" x14ac:dyDescent="0.2">
      <c r="A193" s="60" t="s">
        <v>764</v>
      </c>
      <c r="B193" s="60" t="s">
        <v>161</v>
      </c>
      <c r="C193" s="60" t="s">
        <v>31</v>
      </c>
      <c r="D193" s="58" t="s">
        <v>264</v>
      </c>
      <c r="E193" s="58" t="s">
        <v>1216</v>
      </c>
      <c r="F193" s="65">
        <v>41732</v>
      </c>
      <c r="G193" s="60" t="s">
        <v>382</v>
      </c>
      <c r="H193" s="58" t="s">
        <v>385</v>
      </c>
      <c r="I193" s="66">
        <v>0.29236111111111113</v>
      </c>
      <c r="J193" s="58">
        <v>1</v>
      </c>
      <c r="K193" s="56" t="s">
        <v>95</v>
      </c>
      <c r="L193" s="67">
        <v>3</v>
      </c>
      <c r="M193" s="67">
        <v>1</v>
      </c>
      <c r="N193" s="67">
        <v>4</v>
      </c>
      <c r="O193" s="58" t="s">
        <v>63</v>
      </c>
      <c r="P193" s="56" t="s">
        <v>383</v>
      </c>
      <c r="Q193" s="62">
        <v>15</v>
      </c>
      <c r="R193" s="62">
        <v>1</v>
      </c>
      <c r="S193" s="56" t="s">
        <v>135</v>
      </c>
      <c r="T193" s="56" t="s">
        <v>144</v>
      </c>
      <c r="U193" s="56" t="s">
        <v>87</v>
      </c>
      <c r="V193" s="62">
        <v>152</v>
      </c>
      <c r="W193" s="62">
        <v>198</v>
      </c>
      <c r="X193" s="56" t="s">
        <v>145</v>
      </c>
      <c r="Y193" s="56" t="s">
        <v>121</v>
      </c>
      <c r="AA193" s="56" t="s">
        <v>1068</v>
      </c>
      <c r="AD193" s="62">
        <f>LOOKUP($D193,'Design Component Spatial Info'!$C$2:$C$230,'Design Component Spatial Info'!E$2:E$230)</f>
        <v>10</v>
      </c>
      <c r="AE193" s="62">
        <f>LOOKUP($D193,'Design Component Spatial Info'!$C$2:$C$230,'Design Component Spatial Info'!F$2:F$230)</f>
        <v>650555.13500000001</v>
      </c>
      <c r="AF193" s="62">
        <f>LOOKUP($D193,'Design Component Spatial Info'!$C$2:$C$230,'Design Component Spatial Info'!G$2:G$230)</f>
        <v>5546991.6900000004</v>
      </c>
      <c r="AG193" s="67">
        <f t="shared" si="5"/>
        <v>650648.09036943165</v>
      </c>
      <c r="AH193" s="67">
        <f t="shared" si="6"/>
        <v>5546816.8663766142</v>
      </c>
      <c r="AI193" s="136">
        <f>LOOKUP($D193,'Design Component Spatial Info'!$C$2:$C$230,'Design Component Spatial Info'!I$2:I$230)</f>
        <v>1368966.39</v>
      </c>
      <c r="AJ193" s="136">
        <f>LOOKUP($D193,'Design Component Spatial Info'!$C$2:$C$230,'Design Component Spatial Info'!J$2:J$230)</f>
        <v>574851.60710000002</v>
      </c>
      <c r="AK193">
        <v>1365218</v>
      </c>
      <c r="AL193">
        <v>573024</v>
      </c>
    </row>
    <row r="194" spans="1:38" x14ac:dyDescent="0.2">
      <c r="A194" s="60" t="s">
        <v>764</v>
      </c>
      <c r="B194" s="60" t="s">
        <v>161</v>
      </c>
      <c r="C194" s="60" t="s">
        <v>31</v>
      </c>
      <c r="D194" s="58" t="s">
        <v>264</v>
      </c>
      <c r="E194" s="58" t="s">
        <v>1216</v>
      </c>
      <c r="F194" s="65">
        <v>41732</v>
      </c>
      <c r="G194" s="60" t="s">
        <v>382</v>
      </c>
      <c r="H194" s="58" t="s">
        <v>385</v>
      </c>
      <c r="I194" s="66">
        <v>0.29236111111111113</v>
      </c>
      <c r="J194" s="58">
        <v>2</v>
      </c>
      <c r="K194" s="56" t="s">
        <v>95</v>
      </c>
      <c r="L194" s="67">
        <v>3</v>
      </c>
      <c r="M194" s="67">
        <v>1</v>
      </c>
      <c r="N194" s="67">
        <v>4</v>
      </c>
      <c r="O194" s="58" t="s">
        <v>63</v>
      </c>
      <c r="P194" s="56" t="s">
        <v>383</v>
      </c>
      <c r="Q194" s="62">
        <v>25</v>
      </c>
      <c r="R194" s="62">
        <v>1</v>
      </c>
      <c r="S194" s="56" t="s">
        <v>135</v>
      </c>
      <c r="T194" s="56" t="s">
        <v>146</v>
      </c>
      <c r="U194" s="56" t="s">
        <v>83</v>
      </c>
      <c r="V194" s="62">
        <v>188</v>
      </c>
      <c r="W194" s="62">
        <v>134</v>
      </c>
      <c r="X194" s="56" t="s">
        <v>145</v>
      </c>
      <c r="Y194" s="56" t="s">
        <v>121</v>
      </c>
      <c r="AA194" s="56" t="s">
        <v>1069</v>
      </c>
      <c r="AD194" s="62">
        <f>LOOKUP($D194,'Design Component Spatial Info'!$C$2:$C$230,'Design Component Spatial Info'!E$2:E$230)</f>
        <v>10</v>
      </c>
      <c r="AE194" s="62">
        <f>LOOKUP($D194,'Design Component Spatial Info'!$C$2:$C$230,'Design Component Spatial Info'!F$2:F$230)</f>
        <v>650555.13500000001</v>
      </c>
      <c r="AF194" s="62">
        <f>LOOKUP($D194,'Design Component Spatial Info'!$C$2:$C$230,'Design Component Spatial Info'!G$2:G$230)</f>
        <v>5546991.6900000004</v>
      </c>
      <c r="AG194" s="67">
        <f t="shared" si="5"/>
        <v>650536.4858044713</v>
      </c>
      <c r="AH194" s="67">
        <f t="shared" si="6"/>
        <v>5546858.9940787889</v>
      </c>
      <c r="AI194" s="136">
        <f>LOOKUP($D194,'Design Component Spatial Info'!$C$2:$C$230,'Design Component Spatial Info'!I$2:I$230)</f>
        <v>1368966.39</v>
      </c>
      <c r="AJ194" s="136">
        <f>LOOKUP($D194,'Design Component Spatial Info'!$C$2:$C$230,'Design Component Spatial Info'!J$2:J$230)</f>
        <v>574851.60710000002</v>
      </c>
      <c r="AK194">
        <v>1365105</v>
      </c>
      <c r="AL194">
        <v>573061</v>
      </c>
    </row>
    <row r="195" spans="1:38" x14ac:dyDescent="0.2">
      <c r="A195" s="60" t="s">
        <v>764</v>
      </c>
      <c r="B195" s="60" t="s">
        <v>161</v>
      </c>
      <c r="C195" s="60" t="s">
        <v>31</v>
      </c>
      <c r="D195" s="58" t="s">
        <v>264</v>
      </c>
      <c r="E195" s="58" t="s">
        <v>1216</v>
      </c>
      <c r="F195" s="65">
        <v>41732</v>
      </c>
      <c r="G195" s="60" t="s">
        <v>382</v>
      </c>
      <c r="H195" s="58" t="s">
        <v>385</v>
      </c>
      <c r="I195" s="66">
        <v>0.29236111111111113</v>
      </c>
      <c r="J195" s="58">
        <v>3</v>
      </c>
      <c r="K195" s="56" t="s">
        <v>95</v>
      </c>
      <c r="L195" s="67">
        <v>3</v>
      </c>
      <c r="M195" s="67">
        <v>1</v>
      </c>
      <c r="N195" s="67">
        <v>4</v>
      </c>
      <c r="O195" s="58" t="s">
        <v>63</v>
      </c>
      <c r="P195" s="56" t="s">
        <v>383</v>
      </c>
      <c r="Q195" s="62">
        <v>90</v>
      </c>
      <c r="R195" s="62">
        <v>1</v>
      </c>
      <c r="S195" s="56" t="s">
        <v>135</v>
      </c>
      <c r="T195" s="56" t="s">
        <v>39</v>
      </c>
      <c r="U195" s="56" t="s">
        <v>87</v>
      </c>
      <c r="V195" s="62">
        <v>270</v>
      </c>
      <c r="W195" s="62">
        <v>300</v>
      </c>
      <c r="X195" s="56" t="s">
        <v>145</v>
      </c>
      <c r="Y195" s="56" t="s">
        <v>121</v>
      </c>
      <c r="AA195" s="56" t="s">
        <v>1070</v>
      </c>
      <c r="AD195" s="62">
        <f>LOOKUP($D195,'Design Component Spatial Info'!$C$2:$C$230,'Design Component Spatial Info'!E$2:E$230)</f>
        <v>10</v>
      </c>
      <c r="AE195" s="62">
        <f>LOOKUP($D195,'Design Component Spatial Info'!$C$2:$C$230,'Design Component Spatial Info'!F$2:F$230)</f>
        <v>650555.13500000001</v>
      </c>
      <c r="AF195" s="62">
        <f>LOOKUP($D195,'Design Component Spatial Info'!$C$2:$C$230,'Design Component Spatial Info'!G$2:G$230)</f>
        <v>5546991.6900000004</v>
      </c>
      <c r="AG195" s="67">
        <f t="shared" ref="AG195:AG258" si="7">IF(V195="",0,SIN(RADIANS(VALUE(V195)))*VALUE(W195)+AE195)</f>
        <v>650255.13500000001</v>
      </c>
      <c r="AH195" s="67">
        <f t="shared" ref="AH195:AH258" si="8">IF(V195="",0,COS(RADIANS(VALUE(V195)))*VALUE(W195)+AF195)</f>
        <v>5546991.6900000004</v>
      </c>
      <c r="AI195" s="136">
        <f>LOOKUP($D195,'Design Component Spatial Info'!$C$2:$C$230,'Design Component Spatial Info'!I$2:I$230)</f>
        <v>1368966.39</v>
      </c>
      <c r="AJ195" s="136">
        <f>LOOKUP($D195,'Design Component Spatial Info'!$C$2:$C$230,'Design Component Spatial Info'!J$2:J$230)</f>
        <v>574851.60710000002</v>
      </c>
      <c r="AK195">
        <v>1364818</v>
      </c>
      <c r="AL195">
        <v>573182</v>
      </c>
    </row>
    <row r="196" spans="1:38" x14ac:dyDescent="0.2">
      <c r="A196" s="60" t="s">
        <v>764</v>
      </c>
      <c r="B196" s="60" t="s">
        <v>161</v>
      </c>
      <c r="C196" s="60" t="s">
        <v>31</v>
      </c>
      <c r="D196" s="58" t="s">
        <v>264</v>
      </c>
      <c r="E196" s="58" t="s">
        <v>1216</v>
      </c>
      <c r="F196" s="65">
        <v>41732</v>
      </c>
      <c r="G196" s="60" t="s">
        <v>382</v>
      </c>
      <c r="H196" s="58" t="s">
        <v>385</v>
      </c>
      <c r="I196" s="66">
        <v>0.29236111111111113</v>
      </c>
      <c r="J196" s="58">
        <v>4</v>
      </c>
      <c r="K196" s="56" t="s">
        <v>95</v>
      </c>
      <c r="L196" s="67">
        <v>3</v>
      </c>
      <c r="M196" s="67">
        <v>1</v>
      </c>
      <c r="N196" s="67">
        <v>4</v>
      </c>
      <c r="O196" s="58" t="s">
        <v>63</v>
      </c>
      <c r="P196" s="56" t="s">
        <v>383</v>
      </c>
      <c r="Q196" s="62">
        <v>185</v>
      </c>
      <c r="R196" s="62">
        <v>1</v>
      </c>
      <c r="S196" s="56" t="s">
        <v>135</v>
      </c>
      <c r="T196" s="56" t="s">
        <v>42</v>
      </c>
      <c r="U196" s="56" t="s">
        <v>83</v>
      </c>
      <c r="V196" s="62">
        <v>178</v>
      </c>
      <c r="W196" s="62">
        <v>66</v>
      </c>
      <c r="X196" s="56" t="s">
        <v>145</v>
      </c>
      <c r="Y196" s="56" t="s">
        <v>121</v>
      </c>
      <c r="AA196" s="56" t="s">
        <v>1071</v>
      </c>
      <c r="AD196" s="62">
        <f>LOOKUP($D196,'Design Component Spatial Info'!$C$2:$C$230,'Design Component Spatial Info'!E$2:E$230)</f>
        <v>10</v>
      </c>
      <c r="AE196" s="62">
        <f>LOOKUP($D196,'Design Component Spatial Info'!$C$2:$C$230,'Design Component Spatial Info'!F$2:F$230)</f>
        <v>650555.13500000001</v>
      </c>
      <c r="AF196" s="62">
        <f>LOOKUP($D196,'Design Component Spatial Info'!$C$2:$C$230,'Design Component Spatial Info'!G$2:G$230)</f>
        <v>5546991.6900000004</v>
      </c>
      <c r="AG196" s="67">
        <f t="shared" si="7"/>
        <v>650557.43836678239</v>
      </c>
      <c r="AH196" s="67">
        <f t="shared" si="8"/>
        <v>5546925.7302054176</v>
      </c>
      <c r="AI196" s="136">
        <f>LOOKUP($D196,'Design Component Spatial Info'!$C$2:$C$230,'Design Component Spatial Info'!I$2:I$230)</f>
        <v>1368966.39</v>
      </c>
      <c r="AJ196" s="136">
        <f>LOOKUP($D196,'Design Component Spatial Info'!$C$2:$C$230,'Design Component Spatial Info'!J$2:J$230)</f>
        <v>574851.60710000002</v>
      </c>
      <c r="AK196">
        <v>1365123</v>
      </c>
      <c r="AL196">
        <v>573129</v>
      </c>
    </row>
    <row r="197" spans="1:38" x14ac:dyDescent="0.2">
      <c r="A197" s="60" t="s">
        <v>764</v>
      </c>
      <c r="B197" s="60" t="s">
        <v>161</v>
      </c>
      <c r="C197" s="60" t="s">
        <v>31</v>
      </c>
      <c r="D197" s="58" t="s">
        <v>263</v>
      </c>
      <c r="E197" s="58" t="s">
        <v>847</v>
      </c>
      <c r="F197" s="65">
        <v>41732</v>
      </c>
      <c r="G197" s="60" t="s">
        <v>382</v>
      </c>
      <c r="H197" s="58" t="s">
        <v>385</v>
      </c>
      <c r="I197" s="66">
        <v>0.2986111111111111</v>
      </c>
      <c r="J197" s="58">
        <v>1</v>
      </c>
      <c r="K197" s="56" t="s">
        <v>95</v>
      </c>
      <c r="L197" s="67">
        <v>3</v>
      </c>
      <c r="M197" s="67">
        <v>0</v>
      </c>
      <c r="N197" s="67">
        <v>4</v>
      </c>
      <c r="O197" s="58" t="s">
        <v>63</v>
      </c>
      <c r="P197" s="56" t="s">
        <v>383</v>
      </c>
      <c r="Q197" s="62">
        <v>0</v>
      </c>
      <c r="R197" s="62">
        <v>1</v>
      </c>
      <c r="S197" s="56" t="s">
        <v>135</v>
      </c>
      <c r="T197" s="56" t="s">
        <v>39</v>
      </c>
      <c r="U197" s="56" t="s">
        <v>87</v>
      </c>
      <c r="V197" s="62">
        <v>138</v>
      </c>
      <c r="W197" s="62">
        <v>134</v>
      </c>
      <c r="X197" s="56" t="s">
        <v>145</v>
      </c>
      <c r="Y197" s="56" t="s">
        <v>121</v>
      </c>
      <c r="AA197" s="56" t="s">
        <v>1072</v>
      </c>
      <c r="AD197" s="62">
        <f>LOOKUP($D197,'Design Component Spatial Info'!$C$2:$C$230,'Design Component Spatial Info'!E$2:E$230)</f>
        <v>10</v>
      </c>
      <c r="AE197" s="62">
        <f>LOOKUP($D197,'Design Component Spatial Info'!$C$2:$C$230,'Design Component Spatial Info'!F$2:F$230)</f>
        <v>650989.80000000005</v>
      </c>
      <c r="AF197" s="62">
        <f>LOOKUP($D197,'Design Component Spatial Info'!$C$2:$C$230,'Design Component Spatial Info'!G$2:G$230)</f>
        <v>5547681.5269999998</v>
      </c>
      <c r="AG197" s="67">
        <f t="shared" si="7"/>
        <v>651079.46350125212</v>
      </c>
      <c r="AH197" s="67">
        <f t="shared" si="8"/>
        <v>5547581.945593386</v>
      </c>
      <c r="AI197" s="136">
        <f>LOOKUP($D197,'Design Component Spatial Info'!$C$2:$C$230,'Design Component Spatial Info'!I$2:I$230)</f>
        <v>1369520.5419999999</v>
      </c>
      <c r="AJ197" s="136">
        <f>LOOKUP($D197,'Design Component Spatial Info'!$C$2:$C$230,'Design Component Spatial Info'!J$2:J$230)</f>
        <v>575469.84959999996</v>
      </c>
      <c r="AK197">
        <v>1365616</v>
      </c>
      <c r="AL197">
        <v>573808</v>
      </c>
    </row>
    <row r="198" spans="1:38" x14ac:dyDescent="0.2">
      <c r="A198" s="60" t="s">
        <v>764</v>
      </c>
      <c r="B198" s="60" t="s">
        <v>161</v>
      </c>
      <c r="C198" s="60" t="s">
        <v>31</v>
      </c>
      <c r="D198" s="58" t="s">
        <v>263</v>
      </c>
      <c r="E198" s="58" t="s">
        <v>847</v>
      </c>
      <c r="F198" s="65">
        <v>41732</v>
      </c>
      <c r="G198" s="60" t="s">
        <v>382</v>
      </c>
      <c r="H198" s="58" t="s">
        <v>385</v>
      </c>
      <c r="I198" s="66">
        <v>0.2986111111111111</v>
      </c>
      <c r="J198" s="58">
        <v>2</v>
      </c>
      <c r="K198" s="56" t="s">
        <v>95</v>
      </c>
      <c r="L198" s="67">
        <v>3</v>
      </c>
      <c r="M198" s="67">
        <v>0</v>
      </c>
      <c r="N198" s="67">
        <v>4</v>
      </c>
      <c r="O198" s="58" t="s">
        <v>63</v>
      </c>
      <c r="P198" s="56" t="s">
        <v>383</v>
      </c>
      <c r="Q198" s="62">
        <v>60</v>
      </c>
      <c r="R198" s="62">
        <v>1</v>
      </c>
      <c r="S198" s="56" t="s">
        <v>135</v>
      </c>
      <c r="T198" s="56" t="s">
        <v>39</v>
      </c>
      <c r="U198" s="56" t="s">
        <v>87</v>
      </c>
      <c r="V198" s="62">
        <v>65</v>
      </c>
      <c r="W198" s="62">
        <v>164</v>
      </c>
      <c r="X198" s="56" t="s">
        <v>145</v>
      </c>
      <c r="Y198" s="56" t="s">
        <v>121</v>
      </c>
      <c r="AA198" s="56" t="s">
        <v>1073</v>
      </c>
      <c r="AD198" s="62">
        <f>LOOKUP($D198,'Design Component Spatial Info'!$C$2:$C$230,'Design Component Spatial Info'!E$2:E$230)</f>
        <v>10</v>
      </c>
      <c r="AE198" s="62">
        <f>LOOKUP($D198,'Design Component Spatial Info'!$C$2:$C$230,'Design Component Spatial Info'!F$2:F$230)</f>
        <v>650989.80000000005</v>
      </c>
      <c r="AF198" s="62">
        <f>LOOKUP($D198,'Design Component Spatial Info'!$C$2:$C$230,'Design Component Spatial Info'!G$2:G$230)</f>
        <v>5547681.5269999998</v>
      </c>
      <c r="AG198" s="67">
        <f t="shared" si="7"/>
        <v>651138.43447707407</v>
      </c>
      <c r="AH198" s="67">
        <f t="shared" si="8"/>
        <v>5547750.8363949256</v>
      </c>
      <c r="AI198" s="136">
        <f>LOOKUP($D198,'Design Component Spatial Info'!$C$2:$C$230,'Design Component Spatial Info'!I$2:I$230)</f>
        <v>1369520.5419999999</v>
      </c>
      <c r="AJ198" s="136">
        <f>LOOKUP($D198,'Design Component Spatial Info'!$C$2:$C$230,'Design Component Spatial Info'!J$2:J$230)</f>
        <v>575469.84959999996</v>
      </c>
      <c r="AK198">
        <v>1365667</v>
      </c>
      <c r="AL198">
        <v>573979</v>
      </c>
    </row>
    <row r="199" spans="1:38" x14ac:dyDescent="0.2">
      <c r="A199" s="60" t="s">
        <v>764</v>
      </c>
      <c r="B199" s="60" t="s">
        <v>161</v>
      </c>
      <c r="C199" s="60" t="s">
        <v>31</v>
      </c>
      <c r="D199" s="58" t="s">
        <v>263</v>
      </c>
      <c r="E199" s="58" t="s">
        <v>847</v>
      </c>
      <c r="F199" s="65">
        <v>41732</v>
      </c>
      <c r="G199" s="60" t="s">
        <v>382</v>
      </c>
      <c r="H199" s="58" t="s">
        <v>385</v>
      </c>
      <c r="I199" s="66">
        <v>0.2986111111111111</v>
      </c>
      <c r="J199" s="58">
        <v>3</v>
      </c>
      <c r="K199" s="56" t="s">
        <v>95</v>
      </c>
      <c r="L199" s="67">
        <v>3</v>
      </c>
      <c r="M199" s="67">
        <v>0</v>
      </c>
      <c r="N199" s="67">
        <v>4</v>
      </c>
      <c r="O199" s="58" t="s">
        <v>63</v>
      </c>
      <c r="P199" s="56" t="s">
        <v>383</v>
      </c>
      <c r="Q199" s="62">
        <v>120</v>
      </c>
      <c r="R199" s="62">
        <v>1</v>
      </c>
      <c r="S199" s="56" t="s">
        <v>135</v>
      </c>
      <c r="T199" s="56" t="s">
        <v>39</v>
      </c>
      <c r="U199" s="56" t="s">
        <v>87</v>
      </c>
      <c r="V199" s="62">
        <v>168</v>
      </c>
      <c r="W199" s="62">
        <v>300</v>
      </c>
      <c r="X199" s="56" t="s">
        <v>145</v>
      </c>
      <c r="Y199" s="56" t="s">
        <v>121</v>
      </c>
      <c r="AA199" s="56" t="s">
        <v>1074</v>
      </c>
      <c r="AD199" s="62">
        <f>LOOKUP($D199,'Design Component Spatial Info'!$C$2:$C$230,'Design Component Spatial Info'!E$2:E$230)</f>
        <v>10</v>
      </c>
      <c r="AE199" s="62">
        <f>LOOKUP($D199,'Design Component Spatial Info'!$C$2:$C$230,'Design Component Spatial Info'!F$2:F$230)</f>
        <v>650989.80000000005</v>
      </c>
      <c r="AF199" s="62">
        <f>LOOKUP($D199,'Design Component Spatial Info'!$C$2:$C$230,'Design Component Spatial Info'!G$2:G$230)</f>
        <v>5547681.5269999998</v>
      </c>
      <c r="AG199" s="67">
        <f t="shared" si="7"/>
        <v>651052.17350724537</v>
      </c>
      <c r="AH199" s="67">
        <f t="shared" si="8"/>
        <v>5547388.0827197796</v>
      </c>
      <c r="AI199" s="136">
        <f>LOOKUP($D199,'Design Component Spatial Info'!$C$2:$C$230,'Design Component Spatial Info'!I$2:I$230)</f>
        <v>1369520.5419999999</v>
      </c>
      <c r="AJ199" s="136">
        <f>LOOKUP($D199,'Design Component Spatial Info'!$C$2:$C$230,'Design Component Spatial Info'!J$2:J$230)</f>
        <v>575469.84959999996</v>
      </c>
      <c r="AK199">
        <v>1365597</v>
      </c>
      <c r="AL199">
        <v>573613</v>
      </c>
    </row>
    <row r="200" spans="1:38" x14ac:dyDescent="0.2">
      <c r="A200" s="60" t="s">
        <v>764</v>
      </c>
      <c r="B200" s="60" t="s">
        <v>161</v>
      </c>
      <c r="C200" s="60" t="s">
        <v>31</v>
      </c>
      <c r="D200" s="58" t="s">
        <v>263</v>
      </c>
      <c r="E200" s="58" t="s">
        <v>847</v>
      </c>
      <c r="F200" s="65">
        <v>41732</v>
      </c>
      <c r="G200" s="60" t="s">
        <v>382</v>
      </c>
      <c r="H200" s="58" t="s">
        <v>385</v>
      </c>
      <c r="I200" s="66">
        <v>0.2986111111111111</v>
      </c>
      <c r="J200" s="58">
        <v>4</v>
      </c>
      <c r="K200" s="56" t="s">
        <v>95</v>
      </c>
      <c r="L200" s="67">
        <v>3</v>
      </c>
      <c r="M200" s="67">
        <v>0</v>
      </c>
      <c r="N200" s="67">
        <v>4</v>
      </c>
      <c r="O200" s="58" t="s">
        <v>63</v>
      </c>
      <c r="P200" s="56" t="s">
        <v>383</v>
      </c>
      <c r="Q200" s="62">
        <v>180</v>
      </c>
      <c r="R200" s="62">
        <v>1</v>
      </c>
      <c r="S200" s="56" t="s">
        <v>135</v>
      </c>
      <c r="T200" s="56" t="s">
        <v>39</v>
      </c>
      <c r="U200" s="56" t="s">
        <v>87</v>
      </c>
      <c r="V200" s="62">
        <v>265</v>
      </c>
      <c r="W200" s="62">
        <v>400</v>
      </c>
      <c r="X200" s="56" t="s">
        <v>145</v>
      </c>
      <c r="Y200" s="56" t="s">
        <v>121</v>
      </c>
      <c r="AA200" s="56" t="s">
        <v>1075</v>
      </c>
      <c r="AD200" s="62">
        <f>LOOKUP($D200,'Design Component Spatial Info'!$C$2:$C$230,'Design Component Spatial Info'!E$2:E$230)</f>
        <v>10</v>
      </c>
      <c r="AE200" s="62">
        <f>LOOKUP($D200,'Design Component Spatial Info'!$C$2:$C$230,'Design Component Spatial Info'!F$2:F$230)</f>
        <v>650989.80000000005</v>
      </c>
      <c r="AF200" s="62">
        <f>LOOKUP($D200,'Design Component Spatial Info'!$C$2:$C$230,'Design Component Spatial Info'!G$2:G$230)</f>
        <v>5547681.5269999998</v>
      </c>
      <c r="AG200" s="67">
        <f t="shared" si="7"/>
        <v>650591.32212076336</v>
      </c>
      <c r="AH200" s="67">
        <f t="shared" si="8"/>
        <v>5547646.6647029007</v>
      </c>
      <c r="AI200" s="136">
        <f>LOOKUP($D200,'Design Component Spatial Info'!$C$2:$C$230,'Design Component Spatial Info'!I$2:I$230)</f>
        <v>1369520.5419999999</v>
      </c>
      <c r="AJ200" s="136">
        <f>LOOKUP($D200,'Design Component Spatial Info'!$C$2:$C$230,'Design Component Spatial Info'!J$2:J$230)</f>
        <v>575469.84959999996</v>
      </c>
      <c r="AK200">
        <v>1365125</v>
      </c>
      <c r="AL200">
        <v>573851</v>
      </c>
    </row>
    <row r="201" spans="1:38" x14ac:dyDescent="0.2">
      <c r="A201" s="60" t="s">
        <v>764</v>
      </c>
      <c r="B201" s="60" t="s">
        <v>161</v>
      </c>
      <c r="C201" s="60" t="s">
        <v>31</v>
      </c>
      <c r="D201" s="58" t="s">
        <v>262</v>
      </c>
      <c r="E201" s="58" t="s">
        <v>847</v>
      </c>
      <c r="F201" s="65">
        <v>41732</v>
      </c>
      <c r="G201" s="60" t="s">
        <v>382</v>
      </c>
      <c r="H201" s="58" t="s">
        <v>385</v>
      </c>
      <c r="I201" s="66">
        <v>0.3034722222222222</v>
      </c>
      <c r="J201" s="58">
        <v>1</v>
      </c>
      <c r="K201" s="56" t="s">
        <v>95</v>
      </c>
      <c r="L201" s="67">
        <v>3</v>
      </c>
      <c r="M201" s="67">
        <v>0</v>
      </c>
      <c r="N201" s="67">
        <v>4</v>
      </c>
      <c r="O201" s="58" t="s">
        <v>63</v>
      </c>
      <c r="P201" s="56" t="s">
        <v>383</v>
      </c>
      <c r="Q201" s="62">
        <v>0</v>
      </c>
      <c r="R201" s="62">
        <v>1</v>
      </c>
      <c r="S201" s="56" t="s">
        <v>135</v>
      </c>
      <c r="T201" s="56" t="s">
        <v>39</v>
      </c>
      <c r="U201" s="56" t="s">
        <v>87</v>
      </c>
      <c r="V201" s="62">
        <v>227</v>
      </c>
      <c r="W201" s="62">
        <v>274</v>
      </c>
      <c r="X201" s="56" t="s">
        <v>145</v>
      </c>
      <c r="Y201" s="56" t="s">
        <v>121</v>
      </c>
      <c r="AA201" s="56" t="s">
        <v>1076</v>
      </c>
      <c r="AD201" s="62">
        <f>LOOKUP($D201,'Design Component Spatial Info'!$C$2:$C$230,'Design Component Spatial Info'!E$2:E$230)</f>
        <v>10</v>
      </c>
      <c r="AE201" s="62">
        <f>LOOKUP($D201,'Design Component Spatial Info'!$C$2:$C$230,'Design Component Spatial Info'!F$2:F$230)</f>
        <v>651358.66399999999</v>
      </c>
      <c r="AF201" s="62">
        <f>LOOKUP($D201,'Design Component Spatial Info'!$C$2:$C$230,'Design Component Spatial Info'!G$2:G$230)</f>
        <v>5548389.5690000001</v>
      </c>
      <c r="AG201" s="67">
        <f t="shared" si="7"/>
        <v>651158.27308575634</v>
      </c>
      <c r="AH201" s="67">
        <f t="shared" si="8"/>
        <v>5548202.701449343</v>
      </c>
      <c r="AI201" s="136">
        <f>LOOKUP($D201,'Design Component Spatial Info'!$C$2:$C$230,'Design Component Spatial Info'!I$2:I$230)</f>
        <v>1370354.2490000001</v>
      </c>
      <c r="AJ201" s="136">
        <f>LOOKUP($D201,'Design Component Spatial Info'!$C$2:$C$230,'Design Component Spatial Info'!J$2:J$230)</f>
        <v>575552.06960000005</v>
      </c>
      <c r="AK201">
        <v>1365667</v>
      </c>
      <c r="AL201">
        <v>574431</v>
      </c>
    </row>
    <row r="202" spans="1:38" x14ac:dyDescent="0.2">
      <c r="A202" s="60" t="s">
        <v>764</v>
      </c>
      <c r="B202" s="60" t="s">
        <v>161</v>
      </c>
      <c r="C202" s="60" t="s">
        <v>31</v>
      </c>
      <c r="D202" s="58" t="s">
        <v>262</v>
      </c>
      <c r="E202" s="58" t="s">
        <v>847</v>
      </c>
      <c r="F202" s="65">
        <v>41732</v>
      </c>
      <c r="G202" s="60" t="s">
        <v>382</v>
      </c>
      <c r="H202" s="58" t="s">
        <v>385</v>
      </c>
      <c r="I202" s="66">
        <v>0.3034722222222222</v>
      </c>
      <c r="J202" s="58">
        <v>2</v>
      </c>
      <c r="K202" s="56" t="s">
        <v>95</v>
      </c>
      <c r="L202" s="67">
        <v>3</v>
      </c>
      <c r="M202" s="67">
        <v>0</v>
      </c>
      <c r="N202" s="67">
        <v>4</v>
      </c>
      <c r="O202" s="58" t="s">
        <v>63</v>
      </c>
      <c r="P202" s="56" t="s">
        <v>383</v>
      </c>
      <c r="Q202" s="62">
        <v>30</v>
      </c>
      <c r="R202" s="62">
        <v>1</v>
      </c>
      <c r="S202" s="56" t="s">
        <v>135</v>
      </c>
      <c r="T202" s="56" t="s">
        <v>39</v>
      </c>
      <c r="U202" s="56" t="s">
        <v>87</v>
      </c>
      <c r="V202" s="62">
        <v>210</v>
      </c>
      <c r="W202" s="62">
        <v>200</v>
      </c>
      <c r="X202" s="56" t="s">
        <v>145</v>
      </c>
      <c r="Y202" s="56" t="s">
        <v>121</v>
      </c>
      <c r="AA202" s="56" t="s">
        <v>1077</v>
      </c>
      <c r="AD202" s="62">
        <f>LOOKUP($D202,'Design Component Spatial Info'!$C$2:$C$230,'Design Component Spatial Info'!E$2:E$230)</f>
        <v>10</v>
      </c>
      <c r="AE202" s="62">
        <f>LOOKUP($D202,'Design Component Spatial Info'!$C$2:$C$230,'Design Component Spatial Info'!F$2:F$230)</f>
        <v>651358.66399999999</v>
      </c>
      <c r="AF202" s="62">
        <f>LOOKUP($D202,'Design Component Spatial Info'!$C$2:$C$230,'Design Component Spatial Info'!G$2:G$230)</f>
        <v>5548389.5690000001</v>
      </c>
      <c r="AG202" s="67">
        <f t="shared" si="7"/>
        <v>651258.66399999999</v>
      </c>
      <c r="AH202" s="67">
        <f t="shared" si="8"/>
        <v>5548216.3639192432</v>
      </c>
      <c r="AI202" s="136">
        <f>LOOKUP($D202,'Design Component Spatial Info'!$C$2:$C$230,'Design Component Spatial Info'!I$2:I$230)</f>
        <v>1370354.2490000001</v>
      </c>
      <c r="AJ202" s="136">
        <f>LOOKUP($D202,'Design Component Spatial Info'!$C$2:$C$230,'Design Component Spatial Info'!J$2:J$230)</f>
        <v>575552.06960000005</v>
      </c>
      <c r="AK202">
        <v>1365767</v>
      </c>
      <c r="AL202">
        <v>574449</v>
      </c>
    </row>
    <row r="203" spans="1:38" x14ac:dyDescent="0.2">
      <c r="A203" s="60" t="s">
        <v>764</v>
      </c>
      <c r="B203" s="60" t="s">
        <v>161</v>
      </c>
      <c r="C203" s="60" t="s">
        <v>31</v>
      </c>
      <c r="D203" s="58" t="s">
        <v>262</v>
      </c>
      <c r="E203" s="58" t="s">
        <v>847</v>
      </c>
      <c r="F203" s="65">
        <v>41732</v>
      </c>
      <c r="G203" s="60" t="s">
        <v>382</v>
      </c>
      <c r="H203" s="58" t="s">
        <v>385</v>
      </c>
      <c r="I203" s="66">
        <v>0.3034722222222222</v>
      </c>
      <c r="J203" s="58">
        <v>3</v>
      </c>
      <c r="K203" s="56" t="s">
        <v>95</v>
      </c>
      <c r="L203" s="67">
        <v>3</v>
      </c>
      <c r="M203" s="67">
        <v>0</v>
      </c>
      <c r="N203" s="67">
        <v>4</v>
      </c>
      <c r="O203" s="58" t="s">
        <v>63</v>
      </c>
      <c r="P203" s="56" t="s">
        <v>383</v>
      </c>
      <c r="Q203" s="62">
        <v>187</v>
      </c>
      <c r="R203" s="62">
        <v>1</v>
      </c>
      <c r="S203" s="56" t="s">
        <v>135</v>
      </c>
      <c r="T203" s="56" t="s">
        <v>39</v>
      </c>
      <c r="U203" s="56" t="s">
        <v>87</v>
      </c>
      <c r="V203" s="62">
        <v>95</v>
      </c>
      <c r="W203" s="62">
        <v>125</v>
      </c>
      <c r="X203" s="56" t="s">
        <v>145</v>
      </c>
      <c r="Y203" s="56" t="s">
        <v>121</v>
      </c>
      <c r="AA203" s="56" t="s">
        <v>1078</v>
      </c>
      <c r="AD203" s="62">
        <f>LOOKUP($D203,'Design Component Spatial Info'!$C$2:$C$230,'Design Component Spatial Info'!E$2:E$230)</f>
        <v>10</v>
      </c>
      <c r="AE203" s="62">
        <f>LOOKUP($D203,'Design Component Spatial Info'!$C$2:$C$230,'Design Component Spatial Info'!F$2:F$230)</f>
        <v>651358.66399999999</v>
      </c>
      <c r="AF203" s="62">
        <f>LOOKUP($D203,'Design Component Spatial Info'!$C$2:$C$230,'Design Component Spatial Info'!G$2:G$230)</f>
        <v>5548389.5690000001</v>
      </c>
      <c r="AG203" s="67">
        <f t="shared" si="7"/>
        <v>651483.18833726144</v>
      </c>
      <c r="AH203" s="67">
        <f t="shared" si="8"/>
        <v>5548378.6745321564</v>
      </c>
      <c r="AI203" s="136">
        <f>LOOKUP($D203,'Design Component Spatial Info'!$C$2:$C$230,'Design Component Spatial Info'!I$2:I$230)</f>
        <v>1370354.2490000001</v>
      </c>
      <c r="AJ203" s="136">
        <f>LOOKUP($D203,'Design Component Spatial Info'!$C$2:$C$230,'Design Component Spatial Info'!J$2:J$230)</f>
        <v>575552.06960000005</v>
      </c>
      <c r="AK203">
        <v>1365984</v>
      </c>
      <c r="AL203">
        <v>574621</v>
      </c>
    </row>
    <row r="204" spans="1:38" x14ac:dyDescent="0.2">
      <c r="A204" s="60" t="s">
        <v>764</v>
      </c>
      <c r="B204" s="60" t="s">
        <v>161</v>
      </c>
      <c r="C204" s="60" t="s">
        <v>31</v>
      </c>
      <c r="D204" s="58" t="s">
        <v>261</v>
      </c>
      <c r="E204" s="58" t="s">
        <v>849</v>
      </c>
      <c r="F204" s="65">
        <v>41732</v>
      </c>
      <c r="G204" s="60" t="s">
        <v>382</v>
      </c>
      <c r="H204" s="58" t="s">
        <v>385</v>
      </c>
      <c r="I204" s="66">
        <v>0.30833333333333335</v>
      </c>
      <c r="J204" s="58">
        <v>1</v>
      </c>
      <c r="K204" s="56" t="s">
        <v>95</v>
      </c>
      <c r="L204" s="67">
        <v>3</v>
      </c>
      <c r="M204" s="67">
        <v>0</v>
      </c>
      <c r="N204" s="67">
        <v>4</v>
      </c>
      <c r="O204" s="58" t="s">
        <v>63</v>
      </c>
      <c r="P204" s="56" t="s">
        <v>383</v>
      </c>
      <c r="Q204" s="62">
        <v>104</v>
      </c>
      <c r="R204" s="62">
        <v>1</v>
      </c>
      <c r="S204" s="56" t="s">
        <v>135</v>
      </c>
      <c r="T204" s="56" t="s">
        <v>39</v>
      </c>
      <c r="U204" s="56" t="s">
        <v>87</v>
      </c>
      <c r="V204" s="62">
        <v>210</v>
      </c>
      <c r="W204" s="62">
        <v>400</v>
      </c>
      <c r="X204" s="56" t="s">
        <v>145</v>
      </c>
      <c r="Y204" s="56" t="s">
        <v>121</v>
      </c>
      <c r="AA204" s="56" t="s">
        <v>1079</v>
      </c>
      <c r="AD204" s="62">
        <f>LOOKUP($D204,'Design Component Spatial Info'!$C$2:$C$230,'Design Component Spatial Info'!E$2:E$230)</f>
        <v>10</v>
      </c>
      <c r="AE204" s="62">
        <f>LOOKUP($D204,'Design Component Spatial Info'!$C$2:$C$230,'Design Component Spatial Info'!F$2:F$230)</f>
        <v>651834.652</v>
      </c>
      <c r="AF204" s="62">
        <f>LOOKUP($D204,'Design Component Spatial Info'!$C$2:$C$230,'Design Component Spatial Info'!G$2:G$230)</f>
        <v>5549028.3640000001</v>
      </c>
      <c r="AG204" s="67">
        <f t="shared" si="7"/>
        <v>651634.652</v>
      </c>
      <c r="AH204" s="67">
        <f t="shared" si="8"/>
        <v>5548681.9538384862</v>
      </c>
      <c r="AI204" s="136">
        <f>LOOKUP($D204,'Design Component Spatial Info'!$C$2:$C$230,'Design Component Spatial Info'!I$2:I$230)</f>
        <v>1356452.848</v>
      </c>
      <c r="AJ204" s="136">
        <f>LOOKUP($D204,'Design Component Spatial Info'!$C$2:$C$230,'Design Component Spatial Info'!J$2:J$230)</f>
        <v>569388.39399999997</v>
      </c>
      <c r="AK204">
        <v>1366122</v>
      </c>
      <c r="AL204">
        <v>574931</v>
      </c>
    </row>
    <row r="205" spans="1:38" x14ac:dyDescent="0.2">
      <c r="A205" s="60" t="s">
        <v>764</v>
      </c>
      <c r="B205" s="60" t="s">
        <v>161</v>
      </c>
      <c r="C205" s="60" t="s">
        <v>31</v>
      </c>
      <c r="D205" s="58" t="s">
        <v>260</v>
      </c>
      <c r="E205" s="58" t="s">
        <v>849</v>
      </c>
      <c r="F205" s="65">
        <v>41732</v>
      </c>
      <c r="G205" s="60" t="s">
        <v>382</v>
      </c>
      <c r="H205" s="58" t="s">
        <v>385</v>
      </c>
      <c r="I205" s="66">
        <v>0.31319444444444444</v>
      </c>
      <c r="J205" s="58">
        <v>1</v>
      </c>
      <c r="K205" s="56" t="s">
        <v>95</v>
      </c>
      <c r="L205" s="67">
        <v>3</v>
      </c>
      <c r="M205" s="67">
        <v>0</v>
      </c>
      <c r="N205" s="67">
        <v>4</v>
      </c>
      <c r="O205" s="58" t="s">
        <v>63</v>
      </c>
      <c r="P205" s="56" t="s">
        <v>383</v>
      </c>
      <c r="Q205" s="62">
        <v>0</v>
      </c>
      <c r="R205" s="62">
        <v>1</v>
      </c>
      <c r="S205" s="56" t="s">
        <v>135</v>
      </c>
      <c r="T205" s="56" t="s">
        <v>39</v>
      </c>
      <c r="U205" s="56" t="s">
        <v>87</v>
      </c>
      <c r="V205" s="62">
        <v>30</v>
      </c>
      <c r="W205" s="62">
        <v>92</v>
      </c>
      <c r="X205" s="56" t="s">
        <v>145</v>
      </c>
      <c r="Y205" s="56" t="s">
        <v>121</v>
      </c>
      <c r="AA205" s="56" t="s">
        <v>1080</v>
      </c>
      <c r="AD205" s="62">
        <f>LOOKUP($D205,'Design Component Spatial Info'!$C$2:$C$230,'Design Component Spatial Info'!E$2:E$230)</f>
        <v>10</v>
      </c>
      <c r="AE205" s="62">
        <f>LOOKUP($D205,'Design Component Spatial Info'!$C$2:$C$230,'Design Component Spatial Info'!F$2:F$230)</f>
        <v>652365.81299999997</v>
      </c>
      <c r="AF205" s="62">
        <f>LOOKUP($D205,'Design Component Spatial Info'!$C$2:$C$230,'Design Component Spatial Info'!G$2:G$230)</f>
        <v>5549636.5149999997</v>
      </c>
      <c r="AG205" s="67">
        <f t="shared" si="7"/>
        <v>652411.81299999997</v>
      </c>
      <c r="AH205" s="67">
        <f t="shared" si="8"/>
        <v>5549716.1893371474</v>
      </c>
      <c r="AI205" s="136">
        <f>LOOKUP($D205,'Design Component Spatial Info'!$C$2:$C$230,'Design Component Spatial Info'!I$2:I$230)</f>
        <v>1357066.36011</v>
      </c>
      <c r="AJ205" s="136">
        <f>LOOKUP($D205,'Design Component Spatial Info'!$C$2:$C$230,'Design Component Spatial Info'!J$2:J$230)</f>
        <v>568860.32952000003</v>
      </c>
      <c r="AK205">
        <v>1366853</v>
      </c>
      <c r="AL205">
        <v>575999</v>
      </c>
    </row>
    <row r="206" spans="1:38" x14ac:dyDescent="0.2">
      <c r="A206" s="60" t="s">
        <v>764</v>
      </c>
      <c r="B206" s="60" t="s">
        <v>161</v>
      </c>
      <c r="C206" s="60" t="s">
        <v>31</v>
      </c>
      <c r="D206" s="58" t="s">
        <v>260</v>
      </c>
      <c r="E206" s="58" t="s">
        <v>849</v>
      </c>
      <c r="F206" s="65">
        <v>41732</v>
      </c>
      <c r="G206" s="60" t="s">
        <v>382</v>
      </c>
      <c r="H206" s="58" t="s">
        <v>385</v>
      </c>
      <c r="I206" s="66">
        <v>0.31319444444444444</v>
      </c>
      <c r="J206" s="58">
        <v>2</v>
      </c>
      <c r="K206" s="56" t="s">
        <v>95</v>
      </c>
      <c r="L206" s="67">
        <v>3</v>
      </c>
      <c r="M206" s="67">
        <v>0</v>
      </c>
      <c r="N206" s="67">
        <v>4</v>
      </c>
      <c r="O206" s="58" t="s">
        <v>63</v>
      </c>
      <c r="P206" s="56" t="s">
        <v>383</v>
      </c>
      <c r="Q206" s="62">
        <v>0</v>
      </c>
      <c r="R206" s="62">
        <v>1</v>
      </c>
      <c r="S206" s="56" t="s">
        <v>135</v>
      </c>
      <c r="T206" s="56" t="s">
        <v>39</v>
      </c>
      <c r="U206" s="56" t="s">
        <v>87</v>
      </c>
      <c r="V206" s="62">
        <v>7</v>
      </c>
      <c r="W206" s="62">
        <v>185</v>
      </c>
      <c r="X206" s="56" t="s">
        <v>145</v>
      </c>
      <c r="Y206" s="56" t="s">
        <v>121</v>
      </c>
      <c r="AA206" s="56" t="s">
        <v>1081</v>
      </c>
      <c r="AD206" s="62">
        <f>LOOKUP($D206,'Design Component Spatial Info'!$C$2:$C$230,'Design Component Spatial Info'!E$2:E$230)</f>
        <v>10</v>
      </c>
      <c r="AE206" s="62">
        <f>LOOKUP($D206,'Design Component Spatial Info'!$C$2:$C$230,'Design Component Spatial Info'!F$2:F$230)</f>
        <v>652365.81299999997</v>
      </c>
      <c r="AF206" s="62">
        <f>LOOKUP($D206,'Design Component Spatial Info'!$C$2:$C$230,'Design Component Spatial Info'!G$2:G$230)</f>
        <v>5549636.5149999997</v>
      </c>
      <c r="AG206" s="67">
        <f t="shared" si="7"/>
        <v>652388.35882852995</v>
      </c>
      <c r="AH206" s="67">
        <f t="shared" si="8"/>
        <v>5549820.1360380528</v>
      </c>
      <c r="AI206" s="136">
        <f>LOOKUP($D206,'Design Component Spatial Info'!$C$2:$C$230,'Design Component Spatial Info'!I$2:I$230)</f>
        <v>1357066.36011</v>
      </c>
      <c r="AJ206" s="136">
        <f>LOOKUP($D206,'Design Component Spatial Info'!$C$2:$C$230,'Design Component Spatial Info'!J$2:J$230)</f>
        <v>568860.32952000003</v>
      </c>
      <c r="AK206">
        <v>1366825</v>
      </c>
      <c r="AL206">
        <v>576102</v>
      </c>
    </row>
    <row r="207" spans="1:38" x14ac:dyDescent="0.2">
      <c r="A207" s="60" t="s">
        <v>764</v>
      </c>
      <c r="B207" s="60" t="s">
        <v>161</v>
      </c>
      <c r="C207" s="60" t="s">
        <v>31</v>
      </c>
      <c r="D207" s="58" t="s">
        <v>260</v>
      </c>
      <c r="E207" s="58" t="s">
        <v>849</v>
      </c>
      <c r="F207" s="65">
        <v>41732</v>
      </c>
      <c r="G207" s="60" t="s">
        <v>382</v>
      </c>
      <c r="H207" s="58" t="s">
        <v>385</v>
      </c>
      <c r="I207" s="66">
        <v>0.31319444444444444</v>
      </c>
      <c r="J207" s="58">
        <v>3</v>
      </c>
      <c r="K207" s="56" t="s">
        <v>95</v>
      </c>
      <c r="L207" s="67">
        <v>3</v>
      </c>
      <c r="M207" s="67">
        <v>0</v>
      </c>
      <c r="N207" s="67">
        <v>4</v>
      </c>
      <c r="O207" s="58" t="s">
        <v>63</v>
      </c>
      <c r="P207" s="56" t="s">
        <v>383</v>
      </c>
      <c r="Q207" s="62">
        <v>0</v>
      </c>
      <c r="R207" s="62">
        <v>1</v>
      </c>
      <c r="S207" s="56" t="s">
        <v>135</v>
      </c>
      <c r="T207" s="56" t="s">
        <v>144</v>
      </c>
      <c r="U207" s="56" t="s">
        <v>87</v>
      </c>
      <c r="V207" s="62">
        <v>105</v>
      </c>
      <c r="W207" s="62">
        <v>476</v>
      </c>
      <c r="X207" s="56" t="s">
        <v>145</v>
      </c>
      <c r="Y207" s="56" t="s">
        <v>121</v>
      </c>
      <c r="AA207" s="56" t="s">
        <v>1082</v>
      </c>
      <c r="AD207" s="62">
        <f>LOOKUP($D207,'Design Component Spatial Info'!$C$2:$C$230,'Design Component Spatial Info'!E$2:E$230)</f>
        <v>10</v>
      </c>
      <c r="AE207" s="62">
        <f>LOOKUP($D207,'Design Component Spatial Info'!$C$2:$C$230,'Design Component Spatial Info'!F$2:F$230)</f>
        <v>652365.81299999997</v>
      </c>
      <c r="AF207" s="62">
        <f>LOOKUP($D207,'Design Component Spatial Info'!$C$2:$C$230,'Design Component Spatial Info'!G$2:G$230)</f>
        <v>5549636.5149999997</v>
      </c>
      <c r="AG207" s="67">
        <f t="shared" si="7"/>
        <v>652825.59369331354</v>
      </c>
      <c r="AH207" s="67">
        <f t="shared" si="8"/>
        <v>5549513.3171345312</v>
      </c>
      <c r="AI207" s="136">
        <f>LOOKUP($D207,'Design Component Spatial Info'!$C$2:$C$230,'Design Component Spatial Info'!I$2:I$230)</f>
        <v>1357066.36011</v>
      </c>
      <c r="AJ207" s="136">
        <f>LOOKUP($D207,'Design Component Spatial Info'!$C$2:$C$230,'Design Component Spatial Info'!J$2:J$230)</f>
        <v>568860.32952000003</v>
      </c>
      <c r="AK207">
        <v>1367275</v>
      </c>
      <c r="AL207">
        <v>575814</v>
      </c>
    </row>
    <row r="208" spans="1:38" x14ac:dyDescent="0.2">
      <c r="A208" s="60" t="s">
        <v>764</v>
      </c>
      <c r="B208" s="60" t="s">
        <v>161</v>
      </c>
      <c r="C208" s="60" t="s">
        <v>31</v>
      </c>
      <c r="D208" s="58" t="s">
        <v>259</v>
      </c>
      <c r="E208" s="58" t="s">
        <v>1215</v>
      </c>
      <c r="F208" s="65">
        <v>41732</v>
      </c>
      <c r="G208" s="60" t="s">
        <v>382</v>
      </c>
      <c r="H208" s="58" t="s">
        <v>385</v>
      </c>
      <c r="I208" s="66">
        <v>0.31805555555555554</v>
      </c>
      <c r="J208" s="58">
        <v>1</v>
      </c>
      <c r="K208" s="56" t="s">
        <v>95</v>
      </c>
      <c r="L208" s="67">
        <v>4</v>
      </c>
      <c r="M208" s="67">
        <v>0</v>
      </c>
      <c r="N208" s="67">
        <v>4</v>
      </c>
      <c r="O208" s="58" t="s">
        <v>63</v>
      </c>
      <c r="P208" s="56" t="s">
        <v>383</v>
      </c>
      <c r="Q208" s="62">
        <v>40</v>
      </c>
      <c r="R208" s="62">
        <v>1</v>
      </c>
      <c r="S208" s="56" t="s">
        <v>135</v>
      </c>
      <c r="T208" s="56" t="s">
        <v>39</v>
      </c>
      <c r="U208" s="56" t="s">
        <v>87</v>
      </c>
      <c r="V208" s="62">
        <v>110</v>
      </c>
      <c r="W208" s="62">
        <v>136</v>
      </c>
      <c r="X208" s="56" t="s">
        <v>145</v>
      </c>
      <c r="Y208" s="56" t="s">
        <v>121</v>
      </c>
      <c r="AA208" s="56" t="s">
        <v>1083</v>
      </c>
      <c r="AD208" s="62">
        <f>LOOKUP($D208,'Design Component Spatial Info'!$C$2:$C$230,'Design Component Spatial Info'!E$2:E$230)</f>
        <v>10</v>
      </c>
      <c r="AE208" s="62">
        <f>LOOKUP($D208,'Design Component Spatial Info'!$C$2:$C$230,'Design Component Spatial Info'!F$2:F$230)</f>
        <v>653092.52300000004</v>
      </c>
      <c r="AF208" s="62">
        <f>LOOKUP($D208,'Design Component Spatial Info'!$C$2:$C$230,'Design Component Spatial Info'!G$2:G$230)</f>
        <v>5549262.3030000003</v>
      </c>
      <c r="AG208" s="67">
        <f t="shared" si="7"/>
        <v>653220.32119642687</v>
      </c>
      <c r="AH208" s="67">
        <f t="shared" si="8"/>
        <v>5549215.7882605083</v>
      </c>
      <c r="AI208" s="136">
        <f>LOOKUP($D208,'Design Component Spatial Info'!$C$2:$C$230,'Design Component Spatial Info'!I$2:I$230)</f>
        <v>1357714.97826</v>
      </c>
      <c r="AJ208" s="136">
        <f>LOOKUP($D208,'Design Component Spatial Info'!$C$2:$C$230,'Design Component Spatial Info'!J$2:J$230)</f>
        <v>568418.34383999999</v>
      </c>
      <c r="AK208">
        <v>1367683</v>
      </c>
      <c r="AL208">
        <v>575534</v>
      </c>
    </row>
    <row r="209" spans="1:38" x14ac:dyDescent="0.2">
      <c r="A209" s="60" t="s">
        <v>764</v>
      </c>
      <c r="B209" s="60" t="s">
        <v>161</v>
      </c>
      <c r="C209" s="60" t="s">
        <v>31</v>
      </c>
      <c r="D209" s="58" t="s">
        <v>259</v>
      </c>
      <c r="E209" s="58" t="s">
        <v>1215</v>
      </c>
      <c r="F209" s="65">
        <v>41732</v>
      </c>
      <c r="G209" s="60" t="s">
        <v>382</v>
      </c>
      <c r="H209" s="58" t="s">
        <v>385</v>
      </c>
      <c r="I209" s="66">
        <v>0.31805555555555554</v>
      </c>
      <c r="J209" s="58">
        <v>2</v>
      </c>
      <c r="K209" s="56" t="s">
        <v>95</v>
      </c>
      <c r="L209" s="67">
        <v>4</v>
      </c>
      <c r="M209" s="67">
        <v>0</v>
      </c>
      <c r="N209" s="67">
        <v>4</v>
      </c>
      <c r="O209" s="58" t="s">
        <v>63</v>
      </c>
      <c r="P209" s="56" t="s">
        <v>383</v>
      </c>
      <c r="Q209" s="62">
        <v>75</v>
      </c>
      <c r="R209" s="62">
        <v>1</v>
      </c>
      <c r="S209" s="56" t="s">
        <v>135</v>
      </c>
      <c r="T209" s="56" t="s">
        <v>39</v>
      </c>
      <c r="U209" s="56" t="s">
        <v>87</v>
      </c>
      <c r="V209" s="62">
        <v>335</v>
      </c>
      <c r="W209" s="62">
        <v>153</v>
      </c>
      <c r="X209" s="56" t="s">
        <v>145</v>
      </c>
      <c r="Y209" s="56" t="s">
        <v>121</v>
      </c>
      <c r="AA209" s="56" t="s">
        <v>1084</v>
      </c>
      <c r="AD209" s="62">
        <f>LOOKUP($D209,'Design Component Spatial Info'!$C$2:$C$230,'Design Component Spatial Info'!E$2:E$230)</f>
        <v>10</v>
      </c>
      <c r="AE209" s="62">
        <f>LOOKUP($D209,'Design Component Spatial Info'!$C$2:$C$230,'Design Component Spatial Info'!F$2:F$230)</f>
        <v>653092.52300000004</v>
      </c>
      <c r="AF209" s="62">
        <f>LOOKUP($D209,'Design Component Spatial Info'!$C$2:$C$230,'Design Component Spatial Info'!G$2:G$230)</f>
        <v>5549262.3030000003</v>
      </c>
      <c r="AG209" s="67">
        <f t="shared" si="7"/>
        <v>653027.8624059537</v>
      </c>
      <c r="AH209" s="67">
        <f t="shared" si="8"/>
        <v>5549400.9680914171</v>
      </c>
      <c r="AI209" s="136">
        <f>LOOKUP($D209,'Design Component Spatial Info'!$C$2:$C$230,'Design Component Spatial Info'!I$2:I$230)</f>
        <v>1357714.97826</v>
      </c>
      <c r="AJ209" s="136">
        <f>LOOKUP($D209,'Design Component Spatial Info'!$C$2:$C$230,'Design Component Spatial Info'!J$2:J$230)</f>
        <v>568418.34383999999</v>
      </c>
      <c r="AK209">
        <v>1367482</v>
      </c>
      <c r="AL209">
        <v>575711</v>
      </c>
    </row>
    <row r="210" spans="1:38" x14ac:dyDescent="0.2">
      <c r="A210" s="60" t="s">
        <v>764</v>
      </c>
      <c r="B210" s="60" t="s">
        <v>161</v>
      </c>
      <c r="C210" s="60" t="s">
        <v>31</v>
      </c>
      <c r="D210" s="58" t="s">
        <v>259</v>
      </c>
      <c r="E210" s="58" t="s">
        <v>1215</v>
      </c>
      <c r="F210" s="65">
        <v>41732</v>
      </c>
      <c r="G210" s="60" t="s">
        <v>382</v>
      </c>
      <c r="H210" s="58" t="s">
        <v>385</v>
      </c>
      <c r="I210" s="66">
        <v>0.31805555555555554</v>
      </c>
      <c r="J210" s="58">
        <v>3</v>
      </c>
      <c r="K210" s="56" t="s">
        <v>95</v>
      </c>
      <c r="L210" s="67">
        <v>4</v>
      </c>
      <c r="M210" s="67">
        <v>0</v>
      </c>
      <c r="N210" s="67">
        <v>4</v>
      </c>
      <c r="O210" s="58" t="s">
        <v>63</v>
      </c>
      <c r="P210" s="56" t="s">
        <v>383</v>
      </c>
      <c r="Q210" s="62">
        <v>145</v>
      </c>
      <c r="R210" s="62">
        <v>1</v>
      </c>
      <c r="S210" s="56" t="s">
        <v>135</v>
      </c>
      <c r="T210" s="56" t="s">
        <v>103</v>
      </c>
      <c r="U210" s="56" t="s">
        <v>85</v>
      </c>
      <c r="V210" s="62">
        <v>300</v>
      </c>
      <c r="W210" s="62">
        <v>274</v>
      </c>
      <c r="X210" s="56" t="s">
        <v>145</v>
      </c>
      <c r="Y210" s="56" t="s">
        <v>121</v>
      </c>
      <c r="AA210" s="56" t="s">
        <v>1085</v>
      </c>
      <c r="AD210" s="62">
        <f>LOOKUP($D210,'Design Component Spatial Info'!$C$2:$C$230,'Design Component Spatial Info'!E$2:E$230)</f>
        <v>10</v>
      </c>
      <c r="AE210" s="62">
        <f>LOOKUP($D210,'Design Component Spatial Info'!$C$2:$C$230,'Design Component Spatial Info'!F$2:F$230)</f>
        <v>653092.52300000004</v>
      </c>
      <c r="AF210" s="62">
        <f>LOOKUP($D210,'Design Component Spatial Info'!$C$2:$C$230,'Design Component Spatial Info'!G$2:G$230)</f>
        <v>5549262.3030000003</v>
      </c>
      <c r="AG210" s="67">
        <f t="shared" si="7"/>
        <v>652855.23203936312</v>
      </c>
      <c r="AH210" s="67">
        <f t="shared" si="8"/>
        <v>5549399.3030000003</v>
      </c>
      <c r="AI210" s="136">
        <f>LOOKUP($D210,'Design Component Spatial Info'!$C$2:$C$230,'Design Component Spatial Info'!I$2:I$230)</f>
        <v>1357714.97826</v>
      </c>
      <c r="AJ210" s="136">
        <f>LOOKUP($D210,'Design Component Spatial Info'!$C$2:$C$230,'Design Component Spatial Info'!J$2:J$230)</f>
        <v>568418.34383999999</v>
      </c>
      <c r="AK210">
        <v>1367310</v>
      </c>
      <c r="AL210">
        <v>575702</v>
      </c>
    </row>
    <row r="211" spans="1:38" x14ac:dyDescent="0.2">
      <c r="A211" s="60" t="s">
        <v>764</v>
      </c>
      <c r="B211" s="60" t="s">
        <v>161</v>
      </c>
      <c r="C211" s="60" t="s">
        <v>31</v>
      </c>
      <c r="D211" s="58" t="s">
        <v>258</v>
      </c>
      <c r="E211" s="58" t="s">
        <v>1215</v>
      </c>
      <c r="F211" s="65">
        <v>41732</v>
      </c>
      <c r="G211" s="60" t="s">
        <v>382</v>
      </c>
      <c r="H211" s="58" t="s">
        <v>385</v>
      </c>
      <c r="I211" s="66">
        <v>0.32291666666666669</v>
      </c>
      <c r="J211" s="58">
        <v>1</v>
      </c>
      <c r="K211" s="56" t="s">
        <v>95</v>
      </c>
      <c r="L211" s="67">
        <v>4</v>
      </c>
      <c r="M211" s="67">
        <v>0</v>
      </c>
      <c r="N211" s="67">
        <v>4</v>
      </c>
      <c r="O211" s="58" t="s">
        <v>63</v>
      </c>
      <c r="P211" s="56" t="s">
        <v>383</v>
      </c>
      <c r="Q211" s="62">
        <v>20</v>
      </c>
      <c r="R211" s="62">
        <v>1</v>
      </c>
      <c r="S211" s="56" t="s">
        <v>135</v>
      </c>
      <c r="T211" s="56" t="s">
        <v>144</v>
      </c>
      <c r="U211" s="56" t="s">
        <v>87</v>
      </c>
      <c r="V211" s="62">
        <v>200</v>
      </c>
      <c r="W211" s="62">
        <v>148</v>
      </c>
      <c r="X211" s="56" t="s">
        <v>145</v>
      </c>
      <c r="Y211" s="56" t="s">
        <v>121</v>
      </c>
      <c r="AA211" s="56" t="s">
        <v>1086</v>
      </c>
      <c r="AD211" s="62">
        <f>LOOKUP($D211,'Design Component Spatial Info'!$C$2:$C$230,'Design Component Spatial Info'!E$2:E$230)</f>
        <v>10</v>
      </c>
      <c r="AE211" s="62">
        <f>LOOKUP($D211,'Design Component Spatial Info'!$C$2:$C$230,'Design Component Spatial Info'!F$2:F$230)</f>
        <v>653742.39899999998</v>
      </c>
      <c r="AF211" s="62">
        <f>LOOKUP($D211,'Design Component Spatial Info'!$C$2:$C$230,'Design Component Spatial Info'!G$2:G$230)</f>
        <v>5548774.71</v>
      </c>
      <c r="AG211" s="67">
        <f t="shared" si="7"/>
        <v>653691.78001878783</v>
      </c>
      <c r="AH211" s="67">
        <f t="shared" si="8"/>
        <v>5548635.6354921237</v>
      </c>
      <c r="AI211" s="136">
        <f>LOOKUP($D211,'Design Component Spatial Info'!$C$2:$C$230,'Design Component Spatial Info'!I$2:I$230)</f>
        <v>1358380.38555</v>
      </c>
      <c r="AJ211" s="136">
        <f>LOOKUP($D211,'Design Component Spatial Info'!$C$2:$C$230,'Design Component Spatial Info'!J$2:J$230)</f>
        <v>568041.00783999998</v>
      </c>
      <c r="AK211">
        <v>1368179</v>
      </c>
      <c r="AL211">
        <v>574975</v>
      </c>
    </row>
    <row r="212" spans="1:38" x14ac:dyDescent="0.2">
      <c r="A212" s="60" t="s">
        <v>764</v>
      </c>
      <c r="B212" s="60" t="s">
        <v>161</v>
      </c>
      <c r="C212" s="60" t="s">
        <v>31</v>
      </c>
      <c r="D212" s="58" t="s">
        <v>258</v>
      </c>
      <c r="E212" s="58" t="s">
        <v>1215</v>
      </c>
      <c r="F212" s="65">
        <v>41732</v>
      </c>
      <c r="G212" s="60" t="s">
        <v>382</v>
      </c>
      <c r="H212" s="58" t="s">
        <v>385</v>
      </c>
      <c r="I212" s="66">
        <v>0.32291666666666669</v>
      </c>
      <c r="J212" s="58">
        <v>2</v>
      </c>
      <c r="K212" s="56" t="s">
        <v>95</v>
      </c>
      <c r="L212" s="67">
        <v>4</v>
      </c>
      <c r="M212" s="67">
        <v>0</v>
      </c>
      <c r="N212" s="67">
        <v>4</v>
      </c>
      <c r="O212" s="58" t="s">
        <v>63</v>
      </c>
      <c r="P212" s="56" t="s">
        <v>383</v>
      </c>
      <c r="Q212" s="62">
        <v>68</v>
      </c>
      <c r="R212" s="62">
        <v>1</v>
      </c>
      <c r="S212" s="56" t="s">
        <v>135</v>
      </c>
      <c r="T212" s="56" t="s">
        <v>39</v>
      </c>
      <c r="U212" s="56" t="s">
        <v>87</v>
      </c>
      <c r="V212" s="62">
        <v>355</v>
      </c>
      <c r="W212" s="62">
        <v>185</v>
      </c>
      <c r="X212" s="56" t="s">
        <v>145</v>
      </c>
      <c r="Y212" s="56" t="s">
        <v>121</v>
      </c>
      <c r="AA212" s="56" t="s">
        <v>1087</v>
      </c>
      <c r="AD212" s="62">
        <f>LOOKUP($D212,'Design Component Spatial Info'!$C$2:$C$230,'Design Component Spatial Info'!E$2:E$230)</f>
        <v>10</v>
      </c>
      <c r="AE212" s="62">
        <f>LOOKUP($D212,'Design Component Spatial Info'!$C$2:$C$230,'Design Component Spatial Info'!F$2:F$230)</f>
        <v>653742.39899999998</v>
      </c>
      <c r="AF212" s="62">
        <f>LOOKUP($D212,'Design Component Spatial Info'!$C$2:$C$230,'Design Component Spatial Info'!G$2:G$230)</f>
        <v>5548774.71</v>
      </c>
      <c r="AG212" s="67">
        <f t="shared" si="7"/>
        <v>653726.27518759167</v>
      </c>
      <c r="AH212" s="67">
        <f t="shared" si="8"/>
        <v>5548959.0060191471</v>
      </c>
      <c r="AI212" s="136">
        <f>LOOKUP($D212,'Design Component Spatial Info'!$C$2:$C$230,'Design Component Spatial Info'!I$2:I$230)</f>
        <v>1358380.38555</v>
      </c>
      <c r="AJ212" s="136">
        <f>LOOKUP($D212,'Design Component Spatial Info'!$C$2:$C$230,'Design Component Spatial Info'!J$2:J$230)</f>
        <v>568041.00783999998</v>
      </c>
      <c r="AK212">
        <v>1368199</v>
      </c>
      <c r="AL212">
        <v>575300</v>
      </c>
    </row>
    <row r="213" spans="1:38" x14ac:dyDescent="0.2">
      <c r="A213" s="60" t="s">
        <v>764</v>
      </c>
      <c r="B213" s="60" t="s">
        <v>161</v>
      </c>
      <c r="C213" s="60" t="s">
        <v>31</v>
      </c>
      <c r="D213" s="58" t="s">
        <v>258</v>
      </c>
      <c r="E213" s="58" t="s">
        <v>1215</v>
      </c>
      <c r="F213" s="65">
        <v>41732</v>
      </c>
      <c r="G213" s="60" t="s">
        <v>382</v>
      </c>
      <c r="H213" s="58" t="s">
        <v>385</v>
      </c>
      <c r="I213" s="66">
        <v>0.32291666666666669</v>
      </c>
      <c r="J213" s="58">
        <v>3</v>
      </c>
      <c r="K213" s="56" t="s">
        <v>95</v>
      </c>
      <c r="L213" s="67">
        <v>4</v>
      </c>
      <c r="M213" s="67">
        <v>0</v>
      </c>
      <c r="N213" s="67">
        <v>4</v>
      </c>
      <c r="O213" s="58" t="s">
        <v>63</v>
      </c>
      <c r="P213" s="56" t="s">
        <v>383</v>
      </c>
      <c r="Q213" s="62">
        <v>30</v>
      </c>
      <c r="R213" s="62">
        <v>2</v>
      </c>
      <c r="S213" s="56" t="s">
        <v>135</v>
      </c>
      <c r="T213" s="56" t="s">
        <v>144</v>
      </c>
      <c r="U213" s="56" t="s">
        <v>87</v>
      </c>
      <c r="V213" s="62">
        <v>180</v>
      </c>
      <c r="W213" s="62">
        <v>250</v>
      </c>
      <c r="X213" s="56" t="s">
        <v>145</v>
      </c>
      <c r="Y213" s="56" t="s">
        <v>121</v>
      </c>
      <c r="AA213" s="56" t="s">
        <v>1088</v>
      </c>
      <c r="AD213" s="62">
        <f>LOOKUP($D213,'Design Component Spatial Info'!$C$2:$C$230,'Design Component Spatial Info'!E$2:E$230)</f>
        <v>10</v>
      </c>
      <c r="AE213" s="62">
        <f>LOOKUP($D213,'Design Component Spatial Info'!$C$2:$C$230,'Design Component Spatial Info'!F$2:F$230)</f>
        <v>653742.39899999998</v>
      </c>
      <c r="AF213" s="62">
        <f>LOOKUP($D213,'Design Component Spatial Info'!$C$2:$C$230,'Design Component Spatial Info'!G$2:G$230)</f>
        <v>5548774.71</v>
      </c>
      <c r="AG213" s="67">
        <f t="shared" si="7"/>
        <v>653742.39899999998</v>
      </c>
      <c r="AH213" s="67">
        <f t="shared" si="8"/>
        <v>5548524.71</v>
      </c>
      <c r="AI213" s="136">
        <f>LOOKUP($D213,'Design Component Spatial Info'!$C$2:$C$230,'Design Component Spatial Info'!I$2:I$230)</f>
        <v>1358380.38555</v>
      </c>
      <c r="AJ213" s="136">
        <f>LOOKUP($D213,'Design Component Spatial Info'!$C$2:$C$230,'Design Component Spatial Info'!J$2:J$230)</f>
        <v>568041.00783999998</v>
      </c>
      <c r="AK213">
        <v>1368235</v>
      </c>
      <c r="AL213">
        <v>574867</v>
      </c>
    </row>
    <row r="214" spans="1:38" x14ac:dyDescent="0.2">
      <c r="A214" s="60" t="s">
        <v>764</v>
      </c>
      <c r="B214" s="60" t="s">
        <v>161</v>
      </c>
      <c r="C214" s="60" t="s">
        <v>31</v>
      </c>
      <c r="D214" s="58" t="s">
        <v>257</v>
      </c>
      <c r="E214" s="58" t="s">
        <v>1214</v>
      </c>
      <c r="F214" s="65">
        <v>41732</v>
      </c>
      <c r="G214" s="60" t="s">
        <v>382</v>
      </c>
      <c r="H214" s="58" t="s">
        <v>385</v>
      </c>
      <c r="I214" s="66">
        <v>0.32847222222222222</v>
      </c>
      <c r="J214" s="58">
        <v>1</v>
      </c>
      <c r="K214" s="56" t="s">
        <v>95</v>
      </c>
      <c r="L214" s="67">
        <v>4</v>
      </c>
      <c r="M214" s="67">
        <v>1</v>
      </c>
      <c r="N214" s="67">
        <v>4</v>
      </c>
      <c r="O214" s="58" t="s">
        <v>63</v>
      </c>
      <c r="P214" s="56" t="s">
        <v>141</v>
      </c>
      <c r="Q214" s="62"/>
      <c r="R214" s="62">
        <v>0</v>
      </c>
      <c r="S214" s="56"/>
      <c r="T214" s="56"/>
      <c r="V214" s="62"/>
      <c r="W214" s="62"/>
      <c r="X214" s="56"/>
      <c r="AD214" s="62">
        <f>LOOKUP($D214,'Design Component Spatial Info'!$C$2:$C$230,'Design Component Spatial Info'!E$2:E$230)</f>
        <v>10</v>
      </c>
      <c r="AE214" s="62">
        <f>LOOKUP($D214,'Design Component Spatial Info'!$C$2:$C$230,'Design Component Spatial Info'!F$2:F$230)</f>
        <v>654472.83299999998</v>
      </c>
      <c r="AF214" s="62">
        <f>LOOKUP($D214,'Design Component Spatial Info'!$C$2:$C$230,'Design Component Spatial Info'!G$2:G$230)</f>
        <v>5548477.5559999999</v>
      </c>
      <c r="AG214" s="67">
        <f t="shared" si="7"/>
        <v>0</v>
      </c>
      <c r="AH214" s="67">
        <f t="shared" si="8"/>
        <v>0</v>
      </c>
      <c r="AI214" s="136">
        <f>LOOKUP($D214,'Design Component Spatial Info'!$C$2:$C$230,'Design Component Spatial Info'!I$2:I$230)</f>
        <v>1359043.15175</v>
      </c>
      <c r="AJ214" s="136">
        <f>LOOKUP($D214,'Design Component Spatial Info'!$C$2:$C$230,'Design Component Spatial Info'!J$2:J$230)</f>
        <v>567713.33886999998</v>
      </c>
    </row>
    <row r="215" spans="1:38" x14ac:dyDescent="0.2">
      <c r="A215" s="60" t="s">
        <v>764</v>
      </c>
      <c r="B215" s="60" t="s">
        <v>161</v>
      </c>
      <c r="C215" s="60" t="s">
        <v>31</v>
      </c>
      <c r="D215" s="58" t="s">
        <v>256</v>
      </c>
      <c r="E215" s="58" t="s">
        <v>1214</v>
      </c>
      <c r="F215" s="65">
        <v>41732</v>
      </c>
      <c r="G215" s="60" t="s">
        <v>382</v>
      </c>
      <c r="H215" s="58" t="s">
        <v>385</v>
      </c>
      <c r="I215" s="66">
        <v>0.33263888888888887</v>
      </c>
      <c r="J215" s="58">
        <v>1</v>
      </c>
      <c r="K215" s="56" t="s">
        <v>95</v>
      </c>
      <c r="L215" s="67">
        <v>4</v>
      </c>
      <c r="M215" s="67">
        <v>1</v>
      </c>
      <c r="N215" s="67">
        <v>4</v>
      </c>
      <c r="O215" s="58" t="s">
        <v>63</v>
      </c>
      <c r="P215" s="56" t="s">
        <v>383</v>
      </c>
      <c r="Q215" s="62">
        <v>30</v>
      </c>
      <c r="R215" s="62">
        <v>2</v>
      </c>
      <c r="S215" s="56" t="s">
        <v>384</v>
      </c>
      <c r="T215" s="56" t="s">
        <v>146</v>
      </c>
      <c r="U215" s="56" t="s">
        <v>83</v>
      </c>
      <c r="V215" s="62">
        <v>200</v>
      </c>
      <c r="W215" s="62">
        <v>147</v>
      </c>
      <c r="X215" s="56" t="s">
        <v>145</v>
      </c>
      <c r="Y215" s="56" t="s">
        <v>121</v>
      </c>
      <c r="AA215" s="56" t="s">
        <v>1089</v>
      </c>
      <c r="AD215" s="62">
        <f>LOOKUP($D215,'Design Component Spatial Info'!$C$2:$C$230,'Design Component Spatial Info'!E$2:E$230)</f>
        <v>10</v>
      </c>
      <c r="AE215" s="62">
        <f>LOOKUP($D215,'Design Component Spatial Info'!$C$2:$C$230,'Design Component Spatial Info'!F$2:F$230)</f>
        <v>655053.61899999995</v>
      </c>
      <c r="AF215" s="62">
        <f>LOOKUP($D215,'Design Component Spatial Info'!$C$2:$C$230,'Design Component Spatial Info'!G$2:G$230)</f>
        <v>5549070.7300000004</v>
      </c>
      <c r="AG215" s="67">
        <f t="shared" si="7"/>
        <v>655003.34203893109</v>
      </c>
      <c r="AH215" s="67">
        <f t="shared" si="8"/>
        <v>5548932.5951847453</v>
      </c>
      <c r="AI215" s="136">
        <f>LOOKUP($D215,'Design Component Spatial Info'!$C$2:$C$230,'Design Component Spatial Info'!I$2:I$230)</f>
        <v>1359450.93878</v>
      </c>
      <c r="AJ215" s="136">
        <f>LOOKUP($D215,'Design Component Spatial Info'!$C$2:$C$230,'Design Component Spatial Info'!J$2:J$230)</f>
        <v>567034.99587999994</v>
      </c>
      <c r="AK215">
        <v>1369476</v>
      </c>
      <c r="AL215">
        <v>575330</v>
      </c>
    </row>
    <row r="216" spans="1:38" x14ac:dyDescent="0.2">
      <c r="A216" s="60" t="s">
        <v>764</v>
      </c>
      <c r="B216" s="60" t="s">
        <v>161</v>
      </c>
      <c r="C216" s="60" t="s">
        <v>31</v>
      </c>
      <c r="D216" s="58" t="s">
        <v>255</v>
      </c>
      <c r="E216" s="58" t="s">
        <v>1213</v>
      </c>
      <c r="F216" s="65">
        <v>41732</v>
      </c>
      <c r="G216" s="60" t="s">
        <v>382</v>
      </c>
      <c r="H216" s="58" t="s">
        <v>385</v>
      </c>
      <c r="I216" s="66">
        <v>0.33680555555555558</v>
      </c>
      <c r="J216" s="58">
        <v>1</v>
      </c>
      <c r="K216" s="56" t="s">
        <v>95</v>
      </c>
      <c r="L216" s="67">
        <v>4</v>
      </c>
      <c r="M216" s="67">
        <v>1</v>
      </c>
      <c r="N216" s="67">
        <v>4</v>
      </c>
      <c r="O216" s="58" t="s">
        <v>63</v>
      </c>
      <c r="P216" s="56" t="s">
        <v>141</v>
      </c>
      <c r="Q216" s="62"/>
      <c r="R216" s="62">
        <v>0</v>
      </c>
      <c r="S216" s="56"/>
      <c r="T216" s="56"/>
      <c r="V216" s="62"/>
      <c r="W216" s="62"/>
      <c r="X216" s="56"/>
      <c r="AB216" s="56" t="s">
        <v>416</v>
      </c>
      <c r="AD216" s="62">
        <f>LOOKUP($D216,'Design Component Spatial Info'!$C$2:$C$230,'Design Component Spatial Info'!E$2:E$230)</f>
        <v>10</v>
      </c>
      <c r="AE216" s="62">
        <f>LOOKUP($D216,'Design Component Spatial Info'!$C$2:$C$230,'Design Component Spatial Info'!F$2:F$230)</f>
        <v>655890.12</v>
      </c>
      <c r="AF216" s="62">
        <f>LOOKUP($D216,'Design Component Spatial Info'!$C$2:$C$230,'Design Component Spatial Info'!G$2:G$230)</f>
        <v>5549116.2089999998</v>
      </c>
      <c r="AG216" s="67">
        <f t="shared" si="7"/>
        <v>0</v>
      </c>
      <c r="AH216" s="67">
        <f t="shared" si="8"/>
        <v>0</v>
      </c>
      <c r="AI216" s="136">
        <f>LOOKUP($D216,'Design Component Spatial Info'!$C$2:$C$230,'Design Component Spatial Info'!I$2:I$230)</f>
        <v>1359625.0059100001</v>
      </c>
      <c r="AJ216" s="136">
        <f>LOOKUP($D216,'Design Component Spatial Info'!$C$2:$C$230,'Design Component Spatial Info'!J$2:J$230)</f>
        <v>566290.01705999998</v>
      </c>
    </row>
    <row r="217" spans="1:38" x14ac:dyDescent="0.2">
      <c r="A217" s="60" t="s">
        <v>764</v>
      </c>
      <c r="B217" s="60" t="s">
        <v>161</v>
      </c>
      <c r="C217" s="60" t="s">
        <v>31</v>
      </c>
      <c r="D217" s="58" t="s">
        <v>229</v>
      </c>
      <c r="E217" s="58" t="s">
        <v>1184</v>
      </c>
      <c r="F217" s="65">
        <v>41732</v>
      </c>
      <c r="G217" s="60" t="s">
        <v>382</v>
      </c>
      <c r="H217" s="58" t="s">
        <v>385</v>
      </c>
      <c r="I217" s="66">
        <v>0.35347222222222219</v>
      </c>
      <c r="J217" s="58">
        <v>1</v>
      </c>
      <c r="K217" s="56" t="s">
        <v>95</v>
      </c>
      <c r="L217" s="67">
        <v>6</v>
      </c>
      <c r="M217" s="67">
        <v>1</v>
      </c>
      <c r="N217" s="67">
        <v>3</v>
      </c>
      <c r="O217" s="58" t="s">
        <v>63</v>
      </c>
      <c r="P217" s="56" t="s">
        <v>141</v>
      </c>
      <c r="Q217" s="62"/>
      <c r="R217" s="62">
        <v>0</v>
      </c>
      <c r="S217" s="56"/>
      <c r="T217" s="56"/>
      <c r="V217" s="62"/>
      <c r="W217" s="62"/>
      <c r="X217" s="56"/>
      <c r="AD217" s="62">
        <f>LOOKUP($D217,'Design Component Spatial Info'!$C$2:$C$230,'Design Component Spatial Info'!E$2:E$230)</f>
        <v>10</v>
      </c>
      <c r="AE217" s="62">
        <f>LOOKUP($D217,'Design Component Spatial Info'!$C$2:$C$230,'Design Component Spatial Info'!F$2:F$230)</f>
        <v>669400.40899999999</v>
      </c>
      <c r="AF217" s="62">
        <f>LOOKUP($D217,'Design Component Spatial Info'!$C$2:$C$230,'Design Component Spatial Info'!G$2:G$230)</f>
        <v>5544174.1859999998</v>
      </c>
      <c r="AG217" s="67">
        <f t="shared" si="7"/>
        <v>0</v>
      </c>
      <c r="AH217" s="67">
        <f t="shared" si="8"/>
        <v>0</v>
      </c>
      <c r="AI217" s="136">
        <f>LOOKUP($D217,'Design Component Spatial Info'!$C$2:$C$230,'Design Component Spatial Info'!I$2:I$230)</f>
        <v>1378958.85992</v>
      </c>
      <c r="AJ217" s="136">
        <f>LOOKUP($D217,'Design Component Spatial Info'!$C$2:$C$230,'Design Component Spatial Info'!J$2:J$230)</f>
        <v>543490.88717</v>
      </c>
    </row>
    <row r="218" spans="1:38" x14ac:dyDescent="0.2">
      <c r="A218" s="60" t="s">
        <v>764</v>
      </c>
      <c r="B218" s="60" t="s">
        <v>161</v>
      </c>
      <c r="C218" s="60" t="s">
        <v>31</v>
      </c>
      <c r="D218" s="58" t="s">
        <v>230</v>
      </c>
      <c r="E218" s="58" t="s">
        <v>1185</v>
      </c>
      <c r="F218" s="65">
        <v>41732</v>
      </c>
      <c r="G218" s="60" t="s">
        <v>382</v>
      </c>
      <c r="H218" s="58" t="s">
        <v>385</v>
      </c>
      <c r="I218" s="66">
        <v>0.35902777777777778</v>
      </c>
      <c r="J218" s="58">
        <v>1</v>
      </c>
      <c r="K218" s="56" t="s">
        <v>95</v>
      </c>
      <c r="L218" s="67">
        <v>6</v>
      </c>
      <c r="M218" s="67">
        <v>1</v>
      </c>
      <c r="N218" s="67">
        <v>3</v>
      </c>
      <c r="O218" s="58" t="s">
        <v>63</v>
      </c>
      <c r="P218" s="56" t="s">
        <v>141</v>
      </c>
      <c r="Q218" s="62"/>
      <c r="R218" s="62">
        <v>0</v>
      </c>
      <c r="S218" s="56"/>
      <c r="T218" s="56"/>
      <c r="V218" s="62"/>
      <c r="W218" s="62"/>
      <c r="X218" s="56"/>
      <c r="AD218" s="62">
        <f>LOOKUP($D218,'Design Component Spatial Info'!$C$2:$C$230,'Design Component Spatial Info'!E$2:E$230)</f>
        <v>10</v>
      </c>
      <c r="AE218" s="62">
        <f>LOOKUP($D218,'Design Component Spatial Info'!$C$2:$C$230,'Design Component Spatial Info'!F$2:F$230)</f>
        <v>668725.07200000004</v>
      </c>
      <c r="AF218" s="62">
        <f>LOOKUP($D218,'Design Component Spatial Info'!$C$2:$C$230,'Design Component Spatial Info'!G$2:G$230)</f>
        <v>5542891.5279999999</v>
      </c>
      <c r="AG218" s="67">
        <f t="shared" si="7"/>
        <v>0</v>
      </c>
      <c r="AH218" s="67">
        <f t="shared" si="8"/>
        <v>0</v>
      </c>
      <c r="AI218" s="136">
        <f>LOOKUP($D218,'Design Component Spatial Info'!$C$2:$C$230,'Design Component Spatial Info'!I$2:I$230)</f>
        <v>1384069.4064799999</v>
      </c>
      <c r="AJ218" s="136">
        <f>LOOKUP($D218,'Design Component Spatial Info'!$C$2:$C$230,'Design Component Spatial Info'!J$2:J$230)</f>
        <v>571209.30993999995</v>
      </c>
    </row>
    <row r="219" spans="1:38" x14ac:dyDescent="0.2">
      <c r="A219" s="60" t="s">
        <v>764</v>
      </c>
      <c r="B219" s="60" t="s">
        <v>161</v>
      </c>
      <c r="C219" s="60" t="s">
        <v>31</v>
      </c>
      <c r="D219" s="58" t="s">
        <v>231</v>
      </c>
      <c r="E219" s="58" t="s">
        <v>1185</v>
      </c>
      <c r="F219" s="65">
        <v>41732</v>
      </c>
      <c r="G219" s="60" t="s">
        <v>382</v>
      </c>
      <c r="H219" s="58" t="s">
        <v>385</v>
      </c>
      <c r="I219" s="66">
        <v>0.36388888888888887</v>
      </c>
      <c r="J219" s="58">
        <v>1</v>
      </c>
      <c r="K219" s="56" t="s">
        <v>95</v>
      </c>
      <c r="L219" s="67">
        <v>6</v>
      </c>
      <c r="M219" s="67">
        <v>0</v>
      </c>
      <c r="N219" s="67">
        <v>3</v>
      </c>
      <c r="O219" s="58" t="s">
        <v>63</v>
      </c>
      <c r="P219" s="56" t="s">
        <v>141</v>
      </c>
      <c r="Q219" s="62"/>
      <c r="R219" s="62">
        <v>0</v>
      </c>
      <c r="S219" s="56"/>
      <c r="T219" s="56"/>
      <c r="V219" s="62"/>
      <c r="W219" s="62"/>
      <c r="X219" s="56"/>
      <c r="AD219" s="62">
        <f>LOOKUP($D219,'Design Component Spatial Info'!$C$2:$C$230,'Design Component Spatial Info'!E$2:E$230)</f>
        <v>10</v>
      </c>
      <c r="AE219" s="62">
        <f>LOOKUP($D219,'Design Component Spatial Info'!$C$2:$C$230,'Design Component Spatial Info'!F$2:F$230)</f>
        <v>668210.17200000002</v>
      </c>
      <c r="AF219" s="62">
        <f>LOOKUP($D219,'Design Component Spatial Info'!$C$2:$C$230,'Design Component Spatial Info'!G$2:G$230)</f>
        <v>5542305.415</v>
      </c>
      <c r="AG219" s="67">
        <f t="shared" si="7"/>
        <v>0</v>
      </c>
      <c r="AH219" s="67">
        <f t="shared" si="8"/>
        <v>0</v>
      </c>
      <c r="AI219" s="136">
        <f>LOOKUP($D219,'Design Component Spatial Info'!$C$2:$C$230,'Design Component Spatial Info'!I$2:I$230)</f>
        <v>1383451.31981</v>
      </c>
      <c r="AJ219" s="136">
        <f>LOOKUP($D219,'Design Component Spatial Info'!$C$2:$C$230,'Design Component Spatial Info'!J$2:J$230)</f>
        <v>569898.00644000003</v>
      </c>
    </row>
    <row r="220" spans="1:38" x14ac:dyDescent="0.2">
      <c r="A220" s="60" t="s">
        <v>764</v>
      </c>
      <c r="B220" s="60" t="s">
        <v>161</v>
      </c>
      <c r="C220" s="60" t="s">
        <v>31</v>
      </c>
      <c r="D220" s="58" t="s">
        <v>232</v>
      </c>
      <c r="E220" s="58" t="s">
        <v>1186</v>
      </c>
      <c r="F220" s="65">
        <v>41732</v>
      </c>
      <c r="G220" s="60" t="s">
        <v>382</v>
      </c>
      <c r="H220" s="58" t="s">
        <v>385</v>
      </c>
      <c r="I220" s="66">
        <v>0.36805555555555558</v>
      </c>
      <c r="J220" s="58">
        <v>1</v>
      </c>
      <c r="K220" s="56" t="s">
        <v>95</v>
      </c>
      <c r="L220" s="67">
        <v>6</v>
      </c>
      <c r="M220" s="67">
        <v>0</v>
      </c>
      <c r="N220" s="67">
        <v>3</v>
      </c>
      <c r="O220" s="58" t="s">
        <v>63</v>
      </c>
      <c r="P220" s="56" t="s">
        <v>383</v>
      </c>
      <c r="Q220" s="62">
        <v>40</v>
      </c>
      <c r="R220" s="62">
        <v>1</v>
      </c>
      <c r="S220" s="56" t="s">
        <v>135</v>
      </c>
      <c r="T220" s="56" t="s">
        <v>39</v>
      </c>
      <c r="U220" s="56" t="s">
        <v>87</v>
      </c>
      <c r="V220" s="62">
        <v>225</v>
      </c>
      <c r="W220" s="62">
        <v>257</v>
      </c>
      <c r="X220" s="56" t="s">
        <v>145</v>
      </c>
      <c r="Y220" s="56" t="s">
        <v>121</v>
      </c>
      <c r="AA220" s="56" t="s">
        <v>1090</v>
      </c>
      <c r="AD220" s="62">
        <f>LOOKUP($D220,'Design Component Spatial Info'!$C$2:$C$230,'Design Component Spatial Info'!E$2:E$230)</f>
        <v>10</v>
      </c>
      <c r="AE220" s="62">
        <f>LOOKUP($D220,'Design Component Spatial Info'!$C$2:$C$230,'Design Component Spatial Info'!F$2:F$230)</f>
        <v>667818.97100000002</v>
      </c>
      <c r="AF220" s="62">
        <f>LOOKUP($D220,'Design Component Spatial Info'!$C$2:$C$230,'Design Component Spatial Info'!G$2:G$230)</f>
        <v>5541659.0379999997</v>
      </c>
      <c r="AG220" s="67">
        <f t="shared" si="7"/>
        <v>667637.24455723504</v>
      </c>
      <c r="AH220" s="67">
        <f t="shared" si="8"/>
        <v>5541477.3115572352</v>
      </c>
      <c r="AI220" s="136">
        <f>LOOKUP($D220,'Design Component Spatial Info'!$C$2:$C$230,'Design Component Spatial Info'!I$2:I$230)</f>
        <v>1382962.7689</v>
      </c>
      <c r="AJ220" s="136">
        <f>LOOKUP($D220,'Design Component Spatial Info'!$C$2:$C$230,'Design Component Spatial Info'!J$2:J$230)</f>
        <v>569289.70389999996</v>
      </c>
      <c r="AK220">
        <v>1382427</v>
      </c>
      <c r="AL220">
        <v>568437</v>
      </c>
    </row>
    <row r="221" spans="1:38" x14ac:dyDescent="0.2">
      <c r="A221" s="60" t="s">
        <v>764</v>
      </c>
      <c r="B221" s="60" t="s">
        <v>161</v>
      </c>
      <c r="C221" s="60" t="s">
        <v>31</v>
      </c>
      <c r="D221" s="58" t="s">
        <v>232</v>
      </c>
      <c r="E221" s="58" t="s">
        <v>1186</v>
      </c>
      <c r="F221" s="65">
        <v>41732</v>
      </c>
      <c r="G221" s="60" t="s">
        <v>382</v>
      </c>
      <c r="H221" s="58" t="s">
        <v>385</v>
      </c>
      <c r="I221" s="66">
        <v>0.36805555555555558</v>
      </c>
      <c r="J221" s="58">
        <v>2</v>
      </c>
      <c r="K221" s="56" t="s">
        <v>95</v>
      </c>
      <c r="L221" s="67">
        <v>6</v>
      </c>
      <c r="M221" s="67">
        <v>0</v>
      </c>
      <c r="N221" s="67">
        <v>3</v>
      </c>
      <c r="O221" s="58" t="s">
        <v>63</v>
      </c>
      <c r="P221" s="56" t="s">
        <v>383</v>
      </c>
      <c r="Q221" s="62">
        <v>109</v>
      </c>
      <c r="R221" s="62">
        <v>2</v>
      </c>
      <c r="S221" s="56" t="s">
        <v>135</v>
      </c>
      <c r="T221" s="56" t="s">
        <v>103</v>
      </c>
      <c r="U221" s="56" t="s">
        <v>85</v>
      </c>
      <c r="V221" s="62">
        <v>50</v>
      </c>
      <c r="W221" s="62">
        <v>132</v>
      </c>
      <c r="X221" s="56" t="s">
        <v>145</v>
      </c>
      <c r="Y221" s="56" t="s">
        <v>121</v>
      </c>
      <c r="AA221" s="56" t="s">
        <v>1091</v>
      </c>
      <c r="AD221" s="62">
        <f>LOOKUP($D221,'Design Component Spatial Info'!$C$2:$C$230,'Design Component Spatial Info'!E$2:E$230)</f>
        <v>10</v>
      </c>
      <c r="AE221" s="62">
        <f>LOOKUP($D221,'Design Component Spatial Info'!$C$2:$C$230,'Design Component Spatial Info'!F$2:F$230)</f>
        <v>667818.97100000002</v>
      </c>
      <c r="AF221" s="62">
        <f>LOOKUP($D221,'Design Component Spatial Info'!$C$2:$C$230,'Design Component Spatial Info'!G$2:G$230)</f>
        <v>5541659.0379999997</v>
      </c>
      <c r="AG221" s="67">
        <f t="shared" si="7"/>
        <v>667920.08886649169</v>
      </c>
      <c r="AH221" s="67">
        <f t="shared" si="8"/>
        <v>5541743.8859644784</v>
      </c>
      <c r="AI221" s="136">
        <f>LOOKUP($D221,'Design Component Spatial Info'!$C$2:$C$230,'Design Component Spatial Info'!I$2:I$230)</f>
        <v>1382962.7689</v>
      </c>
      <c r="AJ221" s="136">
        <f>LOOKUP($D221,'Design Component Spatial Info'!$C$2:$C$230,'Design Component Spatial Info'!J$2:J$230)</f>
        <v>569289.70389999996</v>
      </c>
      <c r="AK221">
        <v>1382698</v>
      </c>
      <c r="AL221">
        <v>568716</v>
      </c>
    </row>
    <row r="222" spans="1:38" x14ac:dyDescent="0.2">
      <c r="A222" s="60" t="s">
        <v>764</v>
      </c>
      <c r="B222" s="60" t="s">
        <v>161</v>
      </c>
      <c r="C222" s="60" t="s">
        <v>31</v>
      </c>
      <c r="D222" s="58" t="s">
        <v>233</v>
      </c>
      <c r="E222" s="58" t="s">
        <v>1187</v>
      </c>
      <c r="F222" s="65">
        <v>41732</v>
      </c>
      <c r="G222" s="60" t="s">
        <v>382</v>
      </c>
      <c r="H222" s="58" t="s">
        <v>385</v>
      </c>
      <c r="I222" s="66">
        <v>0.37291666666666662</v>
      </c>
      <c r="J222" s="58">
        <v>1</v>
      </c>
      <c r="K222" s="56" t="s">
        <v>95</v>
      </c>
      <c r="L222" s="67">
        <v>5</v>
      </c>
      <c r="M222" s="67">
        <v>1</v>
      </c>
      <c r="N222" s="67">
        <v>3</v>
      </c>
      <c r="O222" s="58" t="s">
        <v>63</v>
      </c>
      <c r="P222" s="56" t="s">
        <v>383</v>
      </c>
      <c r="Q222" s="62">
        <v>0</v>
      </c>
      <c r="R222" s="62">
        <v>1</v>
      </c>
      <c r="S222" s="56" t="s">
        <v>135</v>
      </c>
      <c r="T222" s="56" t="s">
        <v>146</v>
      </c>
      <c r="U222" s="56" t="s">
        <v>83</v>
      </c>
      <c r="V222" s="62">
        <v>286</v>
      </c>
      <c r="W222" s="62">
        <v>55</v>
      </c>
      <c r="X222" s="56" t="s">
        <v>145</v>
      </c>
      <c r="Y222" s="56" t="s">
        <v>121</v>
      </c>
      <c r="AA222" s="56" t="s">
        <v>1092</v>
      </c>
      <c r="AD222" s="62">
        <f>LOOKUP($D222,'Design Component Spatial Info'!$C$2:$C$230,'Design Component Spatial Info'!E$2:E$230)</f>
        <v>10</v>
      </c>
      <c r="AE222" s="62">
        <f>LOOKUP($D222,'Design Component Spatial Info'!$C$2:$C$230,'Design Component Spatial Info'!F$2:F$230)</f>
        <v>667457.75399999996</v>
      </c>
      <c r="AF222" s="62">
        <f>LOOKUP($D222,'Design Component Spatial Info'!$C$2:$C$230,'Design Component Spatial Info'!G$2:G$230)</f>
        <v>5540957.1619999995</v>
      </c>
      <c r="AG222" s="67">
        <f t="shared" si="7"/>
        <v>667404.88460672332</v>
      </c>
      <c r="AH222" s="67">
        <f t="shared" si="8"/>
        <v>5540972.3220545696</v>
      </c>
      <c r="AI222" s="136">
        <f>LOOKUP($D222,'Design Component Spatial Info'!$C$2:$C$230,'Design Component Spatial Info'!I$2:I$230)</f>
        <v>1382600.4549799999</v>
      </c>
      <c r="AJ222" s="136">
        <f>LOOKUP($D222,'Design Component Spatial Info'!$C$2:$C$230,'Design Component Spatial Info'!J$2:J$230)</f>
        <v>568626.65462000004</v>
      </c>
      <c r="AK222">
        <v>1382217</v>
      </c>
      <c r="AL222">
        <v>567922</v>
      </c>
    </row>
    <row r="223" spans="1:38" x14ac:dyDescent="0.2">
      <c r="A223" s="60" t="s">
        <v>764</v>
      </c>
      <c r="B223" s="60" t="s">
        <v>161</v>
      </c>
      <c r="C223" s="60" t="s">
        <v>31</v>
      </c>
      <c r="D223" s="58" t="s">
        <v>234</v>
      </c>
      <c r="E223" s="58" t="s">
        <v>1188</v>
      </c>
      <c r="F223" s="65">
        <v>41732</v>
      </c>
      <c r="G223" s="60" t="s">
        <v>382</v>
      </c>
      <c r="H223" s="58" t="s">
        <v>385</v>
      </c>
      <c r="I223" s="66">
        <v>0.37777777777777777</v>
      </c>
      <c r="J223" s="58">
        <v>1</v>
      </c>
      <c r="K223" s="56" t="s">
        <v>95</v>
      </c>
      <c r="L223" s="67">
        <v>5</v>
      </c>
      <c r="M223" s="67">
        <v>1</v>
      </c>
      <c r="N223" s="67">
        <v>3</v>
      </c>
      <c r="O223" s="58" t="s">
        <v>63</v>
      </c>
      <c r="P223" s="56" t="s">
        <v>141</v>
      </c>
      <c r="Q223" s="62"/>
      <c r="R223" s="62">
        <v>0</v>
      </c>
      <c r="S223" s="56"/>
      <c r="T223" s="56"/>
      <c r="V223" s="62"/>
      <c r="W223" s="62"/>
      <c r="X223" s="56"/>
      <c r="AD223" s="62">
        <f>LOOKUP($D223,'Design Component Spatial Info'!$C$2:$C$230,'Design Component Spatial Info'!E$2:E$230)</f>
        <v>10</v>
      </c>
      <c r="AE223" s="62">
        <f>LOOKUP($D223,'Design Component Spatial Info'!$C$2:$C$230,'Design Component Spatial Info'!F$2:F$230)</f>
        <v>666884.45299999998</v>
      </c>
      <c r="AF223" s="62">
        <f>LOOKUP($D223,'Design Component Spatial Info'!$C$2:$C$230,'Design Component Spatial Info'!G$2:G$230)</f>
        <v>5540435.4050000003</v>
      </c>
      <c r="AG223" s="67">
        <f t="shared" si="7"/>
        <v>0</v>
      </c>
      <c r="AH223" s="67">
        <f t="shared" si="8"/>
        <v>0</v>
      </c>
      <c r="AI223" s="136">
        <f>LOOKUP($D223,'Design Component Spatial Info'!$C$2:$C$230,'Design Component Spatial Info'!I$2:I$230)</f>
        <v>1382270.5416000001</v>
      </c>
      <c r="AJ223" s="136">
        <f>LOOKUP($D223,'Design Component Spatial Info'!$C$2:$C$230,'Design Component Spatial Info'!J$2:J$230)</f>
        <v>567909.48407999997</v>
      </c>
    </row>
    <row r="224" spans="1:38" x14ac:dyDescent="0.2">
      <c r="A224" s="60" t="s">
        <v>764</v>
      </c>
      <c r="B224" s="60" t="s">
        <v>161</v>
      </c>
      <c r="C224" s="60" t="s">
        <v>31</v>
      </c>
      <c r="D224" s="58" t="s">
        <v>235</v>
      </c>
      <c r="E224" s="58" t="s">
        <v>1189</v>
      </c>
      <c r="F224" s="65">
        <v>41732</v>
      </c>
      <c r="G224" s="60" t="s">
        <v>382</v>
      </c>
      <c r="H224" s="58" t="s">
        <v>385</v>
      </c>
      <c r="I224" s="66">
        <v>0.38194444444444442</v>
      </c>
      <c r="J224" s="58">
        <v>1</v>
      </c>
      <c r="K224" s="56" t="s">
        <v>95</v>
      </c>
      <c r="L224" s="67">
        <v>5</v>
      </c>
      <c r="M224" s="67">
        <v>1</v>
      </c>
      <c r="N224" s="67">
        <v>3</v>
      </c>
      <c r="O224" s="58" t="s">
        <v>63</v>
      </c>
      <c r="P224" s="56" t="s">
        <v>141</v>
      </c>
      <c r="Q224" s="62"/>
      <c r="R224" s="62">
        <v>0</v>
      </c>
      <c r="S224" s="56"/>
      <c r="T224" s="56"/>
      <c r="V224" s="62"/>
      <c r="W224" s="62"/>
      <c r="X224" s="56"/>
      <c r="AD224" s="62">
        <f>LOOKUP($D224,'Design Component Spatial Info'!$C$2:$C$230,'Design Component Spatial Info'!E$2:E$230)</f>
        <v>10</v>
      </c>
      <c r="AE224" s="62">
        <f>LOOKUP($D224,'Design Component Spatial Info'!$C$2:$C$230,'Design Component Spatial Info'!F$2:F$230)</f>
        <v>666339.30900000001</v>
      </c>
      <c r="AF224" s="62">
        <f>LOOKUP($D224,'Design Component Spatial Info'!$C$2:$C$230,'Design Component Spatial Info'!G$2:G$230)</f>
        <v>5539898.8540000003</v>
      </c>
      <c r="AG224" s="67">
        <f t="shared" si="7"/>
        <v>0</v>
      </c>
      <c r="AH224" s="67">
        <f t="shared" si="8"/>
        <v>0</v>
      </c>
      <c r="AI224" s="136">
        <f>LOOKUP($D224,'Design Component Spatial Info'!$C$2:$C$230,'Design Component Spatial Info'!I$2:I$230)</f>
        <v>1381720.7848199999</v>
      </c>
      <c r="AJ224" s="136">
        <f>LOOKUP($D224,'Design Component Spatial Info'!$C$2:$C$230,'Design Component Spatial Info'!J$2:J$230)</f>
        <v>567362.91171999997</v>
      </c>
    </row>
    <row r="225" spans="1:40" x14ac:dyDescent="0.2">
      <c r="A225" s="60" t="s">
        <v>764</v>
      </c>
      <c r="B225" s="60" t="s">
        <v>161</v>
      </c>
      <c r="C225" s="60" t="s">
        <v>31</v>
      </c>
      <c r="D225" s="58" t="s">
        <v>236</v>
      </c>
      <c r="E225" s="58" t="s">
        <v>1189</v>
      </c>
      <c r="F225" s="65">
        <v>41732</v>
      </c>
      <c r="G225" s="60" t="s">
        <v>382</v>
      </c>
      <c r="H225" s="58" t="s">
        <v>385</v>
      </c>
      <c r="I225" s="66">
        <v>0.38680555555555557</v>
      </c>
      <c r="J225" s="58">
        <v>1</v>
      </c>
      <c r="K225" s="56" t="s">
        <v>95</v>
      </c>
      <c r="L225" s="67">
        <v>5</v>
      </c>
      <c r="M225" s="67">
        <v>1</v>
      </c>
      <c r="N225" s="67">
        <v>3</v>
      </c>
      <c r="O225" s="58" t="s">
        <v>63</v>
      </c>
      <c r="P225" s="56" t="s">
        <v>141</v>
      </c>
      <c r="Q225" s="62"/>
      <c r="R225" s="62">
        <v>0</v>
      </c>
      <c r="S225" s="56"/>
      <c r="T225" s="56"/>
      <c r="V225" s="62"/>
      <c r="W225" s="62"/>
      <c r="X225" s="56"/>
      <c r="AD225" s="62">
        <f>LOOKUP($D225,'Design Component Spatial Info'!$C$2:$C$230,'Design Component Spatial Info'!E$2:E$230)</f>
        <v>10</v>
      </c>
      <c r="AE225" s="62">
        <f>LOOKUP($D225,'Design Component Spatial Info'!$C$2:$C$230,'Design Component Spatial Info'!F$2:F$230)</f>
        <v>665913.70200000005</v>
      </c>
      <c r="AF225" s="62">
        <f>LOOKUP($D225,'Design Component Spatial Info'!$C$2:$C$230,'Design Component Spatial Info'!G$2:G$230)</f>
        <v>5539299.29</v>
      </c>
      <c r="AG225" s="67">
        <f t="shared" si="7"/>
        <v>0</v>
      </c>
      <c r="AH225" s="67">
        <f t="shared" si="8"/>
        <v>0</v>
      </c>
      <c r="AI225" s="136">
        <f>LOOKUP($D225,'Design Component Spatial Info'!$C$2:$C$230,'Design Component Spatial Info'!I$2:I$230)</f>
        <v>1381199.8059700001</v>
      </c>
      <c r="AJ225" s="136">
        <f>LOOKUP($D225,'Design Component Spatial Info'!$C$2:$C$230,'Design Component Spatial Info'!J$2:J$230)</f>
        <v>566802.80484</v>
      </c>
    </row>
    <row r="226" spans="1:40" x14ac:dyDescent="0.2">
      <c r="A226" s="60" t="s">
        <v>764</v>
      </c>
      <c r="B226" s="60" t="s">
        <v>161</v>
      </c>
      <c r="C226" s="60" t="s">
        <v>31</v>
      </c>
      <c r="D226" s="58" t="s">
        <v>237</v>
      </c>
      <c r="E226" s="58" t="s">
        <v>1190</v>
      </c>
      <c r="F226" s="65">
        <v>41732</v>
      </c>
      <c r="G226" s="60" t="s">
        <v>382</v>
      </c>
      <c r="H226" s="58" t="s">
        <v>385</v>
      </c>
      <c r="I226" s="66">
        <v>0.39166666666666666</v>
      </c>
      <c r="J226" s="58">
        <v>1</v>
      </c>
      <c r="K226" s="56" t="s">
        <v>95</v>
      </c>
      <c r="L226" s="67">
        <v>5</v>
      </c>
      <c r="M226" s="67">
        <v>2</v>
      </c>
      <c r="N226" s="67">
        <v>4</v>
      </c>
      <c r="O226" s="58" t="s">
        <v>63</v>
      </c>
      <c r="P226" s="56" t="s">
        <v>141</v>
      </c>
      <c r="Q226" s="62"/>
      <c r="R226" s="62">
        <v>0</v>
      </c>
      <c r="S226" s="56"/>
      <c r="T226" s="56"/>
      <c r="V226" s="62"/>
      <c r="W226" s="62"/>
      <c r="X226" s="56"/>
      <c r="AD226" s="62">
        <f>LOOKUP($D226,'Design Component Spatial Info'!$C$2:$C$230,'Design Component Spatial Info'!E$2:E$230)</f>
        <v>10</v>
      </c>
      <c r="AE226" s="62">
        <f>LOOKUP($D226,'Design Component Spatial Info'!$C$2:$C$230,'Design Component Spatial Info'!F$2:F$230)</f>
        <v>665226.75100000005</v>
      </c>
      <c r="AF226" s="62">
        <f>LOOKUP($D226,'Design Component Spatial Info'!$C$2:$C$230,'Design Component Spatial Info'!G$2:G$230)</f>
        <v>5538962.2690000003</v>
      </c>
      <c r="AG226" s="67">
        <f t="shared" si="7"/>
        <v>0</v>
      </c>
      <c r="AH226" s="67">
        <f t="shared" si="8"/>
        <v>0</v>
      </c>
      <c r="AI226" s="136">
        <f>LOOKUP($D226,'Design Component Spatial Info'!$C$2:$C$230,'Design Component Spatial Info'!I$2:I$230)</f>
        <v>1380801.0295200001</v>
      </c>
      <c r="AJ226" s="136">
        <f>LOOKUP($D226,'Design Component Spatial Info'!$C$2:$C$230,'Design Component Spatial Info'!J$2:J$230)</f>
        <v>566185.02046999999</v>
      </c>
    </row>
    <row r="227" spans="1:40" x14ac:dyDescent="0.2">
      <c r="A227" s="60" t="s">
        <v>764</v>
      </c>
      <c r="B227" s="60" t="s">
        <v>161</v>
      </c>
      <c r="C227" s="60" t="s">
        <v>31</v>
      </c>
      <c r="D227" s="58" t="s">
        <v>238</v>
      </c>
      <c r="E227" s="58" t="s">
        <v>1191</v>
      </c>
      <c r="F227" s="65">
        <v>41732</v>
      </c>
      <c r="G227" s="60" t="s">
        <v>382</v>
      </c>
      <c r="H227" s="58" t="s">
        <v>385</v>
      </c>
      <c r="I227" s="66">
        <v>0.39583333333333331</v>
      </c>
      <c r="J227" s="58">
        <v>1</v>
      </c>
      <c r="K227" s="56" t="s">
        <v>95</v>
      </c>
      <c r="L227" s="67">
        <v>5</v>
      </c>
      <c r="M227" s="67">
        <v>2</v>
      </c>
      <c r="N227" s="67">
        <v>4</v>
      </c>
      <c r="O227" s="58" t="s">
        <v>63</v>
      </c>
      <c r="P227" s="56" t="s">
        <v>383</v>
      </c>
      <c r="Q227" s="62">
        <v>128</v>
      </c>
      <c r="R227" s="62">
        <v>1</v>
      </c>
      <c r="S227" s="56" t="s">
        <v>75</v>
      </c>
      <c r="T227" s="56" t="s">
        <v>42</v>
      </c>
      <c r="U227" s="56" t="s">
        <v>83</v>
      </c>
      <c r="V227" s="62">
        <v>285</v>
      </c>
      <c r="W227" s="62">
        <v>25</v>
      </c>
      <c r="X227" s="56" t="s">
        <v>145</v>
      </c>
      <c r="Y227" s="56" t="s">
        <v>121</v>
      </c>
      <c r="AA227" s="56" t="s">
        <v>1093</v>
      </c>
      <c r="AD227" s="62">
        <f>LOOKUP($D227,'Design Component Spatial Info'!$C$2:$C$230,'Design Component Spatial Info'!E$2:E$230)</f>
        <v>10</v>
      </c>
      <c r="AE227" s="62">
        <f>LOOKUP($D227,'Design Component Spatial Info'!$C$2:$C$230,'Design Component Spatial Info'!F$2:F$230)</f>
        <v>664856.29200000002</v>
      </c>
      <c r="AF227" s="62">
        <f>LOOKUP($D227,'Design Component Spatial Info'!$C$2:$C$230,'Design Component Spatial Info'!G$2:G$230)</f>
        <v>5538322.9840000002</v>
      </c>
      <c r="AG227" s="67">
        <f t="shared" si="7"/>
        <v>664832.14385434275</v>
      </c>
      <c r="AH227" s="67">
        <f t="shared" si="8"/>
        <v>5538329.4544761274</v>
      </c>
      <c r="AI227" s="136">
        <f>LOOKUP($D227,'Design Component Spatial Info'!$C$2:$C$230,'Design Component Spatial Info'!I$2:I$230)</f>
        <v>1380129.5558199999</v>
      </c>
      <c r="AJ227" s="136">
        <f>LOOKUP($D227,'Design Component Spatial Info'!$C$2:$C$230,'Design Component Spatial Info'!J$2:J$230)</f>
        <v>565818.00863000005</v>
      </c>
      <c r="AK227">
        <v>1379763</v>
      </c>
      <c r="AL227">
        <v>565168</v>
      </c>
    </row>
    <row r="228" spans="1:40" x14ac:dyDescent="0.2">
      <c r="A228" s="60" t="s">
        <v>764</v>
      </c>
      <c r="B228" s="60" t="s">
        <v>161</v>
      </c>
      <c r="C228" s="60" t="s">
        <v>31</v>
      </c>
      <c r="D228" s="58" t="s">
        <v>239</v>
      </c>
      <c r="E228" s="58" t="s">
        <v>1192</v>
      </c>
      <c r="F228" s="65">
        <v>41732</v>
      </c>
      <c r="G228" s="60" t="s">
        <v>382</v>
      </c>
      <c r="H228" s="58" t="s">
        <v>385</v>
      </c>
      <c r="I228" s="66">
        <v>0.39999999999999997</v>
      </c>
      <c r="J228" s="58">
        <v>1</v>
      </c>
      <c r="K228" s="56" t="s">
        <v>95</v>
      </c>
      <c r="L228" s="67">
        <v>5</v>
      </c>
      <c r="M228" s="67">
        <v>1</v>
      </c>
      <c r="N228" s="67">
        <v>4</v>
      </c>
      <c r="O228" s="58" t="s">
        <v>63</v>
      </c>
      <c r="P228" s="56" t="s">
        <v>383</v>
      </c>
      <c r="Q228" s="62">
        <v>65</v>
      </c>
      <c r="R228" s="62">
        <v>1</v>
      </c>
      <c r="S228" s="56" t="s">
        <v>75</v>
      </c>
      <c r="T228" s="56" t="s">
        <v>42</v>
      </c>
      <c r="U228" s="56" t="s">
        <v>83</v>
      </c>
      <c r="V228" s="62">
        <v>64</v>
      </c>
      <c r="W228" s="62">
        <v>65</v>
      </c>
      <c r="X228" s="56" t="s">
        <v>145</v>
      </c>
      <c r="Y228" s="56" t="s">
        <v>121</v>
      </c>
      <c r="AA228" s="56" t="s">
        <v>1094</v>
      </c>
      <c r="AD228" s="62">
        <f>LOOKUP($D228,'Design Component Spatial Info'!$C$2:$C$230,'Design Component Spatial Info'!E$2:E$230)</f>
        <v>10</v>
      </c>
      <c r="AE228" s="62">
        <f>LOOKUP($D228,'Design Component Spatial Info'!$C$2:$C$230,'Design Component Spatial Info'!F$2:F$230)</f>
        <v>664463.61600000004</v>
      </c>
      <c r="AF228" s="62">
        <f>LOOKUP($D228,'Design Component Spatial Info'!$C$2:$C$230,'Design Component Spatial Info'!G$2:G$230)</f>
        <v>5537760.6749999998</v>
      </c>
      <c r="AG228" s="67">
        <f t="shared" si="7"/>
        <v>664522.03761300945</v>
      </c>
      <c r="AH228" s="67">
        <f t="shared" si="8"/>
        <v>5537789.1691245409</v>
      </c>
      <c r="AI228" s="136">
        <f>LOOKUP($D228,'Design Component Spatial Info'!$C$2:$C$230,'Design Component Spatial Info'!I$2:I$230)</f>
        <v>1379787.62032</v>
      </c>
      <c r="AJ228" s="136">
        <f>LOOKUP($D228,'Design Component Spatial Info'!$C$2:$C$230,'Design Component Spatial Info'!J$2:J$230)</f>
        <v>565162.97843999998</v>
      </c>
      <c r="AK228">
        <v>1379477</v>
      </c>
      <c r="AL228">
        <v>564615</v>
      </c>
    </row>
    <row r="229" spans="1:40" x14ac:dyDescent="0.2">
      <c r="A229" s="60" t="s">
        <v>764</v>
      </c>
      <c r="B229" s="60" t="s">
        <v>161</v>
      </c>
      <c r="C229" s="60" t="s">
        <v>31</v>
      </c>
      <c r="D229" s="58" t="s">
        <v>240</v>
      </c>
      <c r="E229" s="58" t="s">
        <v>1192</v>
      </c>
      <c r="F229" s="65">
        <v>41732</v>
      </c>
      <c r="G229" s="60" t="s">
        <v>382</v>
      </c>
      <c r="H229" s="58" t="s">
        <v>385</v>
      </c>
      <c r="I229" s="66">
        <v>0.40486111111111112</v>
      </c>
      <c r="J229" s="58">
        <v>1</v>
      </c>
      <c r="K229" s="56" t="s">
        <v>95</v>
      </c>
      <c r="L229" s="67">
        <v>5</v>
      </c>
      <c r="M229" s="67">
        <v>1</v>
      </c>
      <c r="N229" s="67">
        <v>4</v>
      </c>
      <c r="O229" s="58" t="s">
        <v>63</v>
      </c>
      <c r="P229" s="56" t="s">
        <v>141</v>
      </c>
      <c r="Q229" s="62"/>
      <c r="R229" s="62">
        <v>0</v>
      </c>
      <c r="S229" s="56"/>
      <c r="T229" s="56"/>
      <c r="V229" s="62"/>
      <c r="W229" s="62"/>
      <c r="X229" s="56"/>
      <c r="AD229" s="62">
        <f>LOOKUP($D229,'Design Component Spatial Info'!$C$2:$C$230,'Design Component Spatial Info'!E$2:E$230)</f>
        <v>10</v>
      </c>
      <c r="AE229" s="62">
        <f>LOOKUP($D229,'Design Component Spatial Info'!$C$2:$C$230,'Design Component Spatial Info'!F$2:F$230)</f>
        <v>664219.77399999998</v>
      </c>
      <c r="AF229" s="62">
        <f>LOOKUP($D229,'Design Component Spatial Info'!$C$2:$C$230,'Design Component Spatial Info'!G$2:G$230)</f>
        <v>5537031.8739999998</v>
      </c>
      <c r="AG229" s="67">
        <f t="shared" si="7"/>
        <v>0</v>
      </c>
      <c r="AH229" s="67">
        <f t="shared" si="8"/>
        <v>0</v>
      </c>
      <c r="AI229" s="136">
        <f>LOOKUP($D229,'Design Component Spatial Info'!$C$2:$C$230,'Design Component Spatial Info'!I$2:I$230)</f>
        <v>1379420.0879200001</v>
      </c>
      <c r="AJ229" s="136">
        <f>LOOKUP($D229,'Design Component Spatial Info'!$C$2:$C$230,'Design Component Spatial Info'!J$2:J$230)</f>
        <v>564583.87604</v>
      </c>
    </row>
    <row r="230" spans="1:40" x14ac:dyDescent="0.2">
      <c r="A230" s="60" t="s">
        <v>764</v>
      </c>
      <c r="B230" s="60" t="s">
        <v>161</v>
      </c>
      <c r="C230" s="60" t="s">
        <v>31</v>
      </c>
      <c r="D230" s="58" t="s">
        <v>241</v>
      </c>
      <c r="E230" s="58" t="s">
        <v>818</v>
      </c>
      <c r="F230" s="65">
        <v>41732</v>
      </c>
      <c r="G230" s="60" t="s">
        <v>382</v>
      </c>
      <c r="H230" s="58" t="s">
        <v>385</v>
      </c>
      <c r="I230" s="66">
        <v>0.40972222222222227</v>
      </c>
      <c r="J230" s="58">
        <v>1</v>
      </c>
      <c r="K230" s="56" t="s">
        <v>95</v>
      </c>
      <c r="L230" s="67">
        <v>5</v>
      </c>
      <c r="M230" s="67">
        <v>2</v>
      </c>
      <c r="N230" s="67">
        <v>4</v>
      </c>
      <c r="O230" s="58" t="s">
        <v>63</v>
      </c>
      <c r="P230" s="56" t="s">
        <v>141</v>
      </c>
      <c r="Q230" s="62"/>
      <c r="R230" s="62">
        <v>0</v>
      </c>
      <c r="S230" s="56"/>
      <c r="T230" s="56"/>
      <c r="V230" s="62"/>
      <c r="W230" s="62"/>
      <c r="X230" s="56"/>
      <c r="AD230" s="62">
        <f>LOOKUP($D230,'Design Component Spatial Info'!$C$2:$C$230,'Design Component Spatial Info'!E$2:E$230)</f>
        <v>10</v>
      </c>
      <c r="AE230" s="62">
        <f>LOOKUP($D230,'Design Component Spatial Info'!$C$2:$C$230,'Design Component Spatial Info'!F$2:F$230)</f>
        <v>664161.79</v>
      </c>
      <c r="AF230" s="62">
        <f>LOOKUP($D230,'Design Component Spatial Info'!$C$2:$C$230,'Design Component Spatial Info'!G$2:G$230)</f>
        <v>5536258.5120000001</v>
      </c>
      <c r="AG230" s="67">
        <f t="shared" si="7"/>
        <v>0</v>
      </c>
      <c r="AH230" s="67">
        <f t="shared" si="8"/>
        <v>0</v>
      </c>
      <c r="AI230" s="136">
        <f>LOOKUP($D230,'Design Component Spatial Info'!$C$2:$C$230,'Design Component Spatial Info'!I$2:I$230)</f>
        <v>1379208.59916</v>
      </c>
      <c r="AJ230" s="136">
        <f>LOOKUP($D230,'Design Component Spatial Info'!$C$2:$C$230,'Design Component Spatial Info'!J$2:J$230)</f>
        <v>563845.00734999997</v>
      </c>
      <c r="AK230" s="90"/>
      <c r="AL230" s="90"/>
      <c r="AM230" s="28"/>
      <c r="AN230" s="28"/>
    </row>
    <row r="231" spans="1:40" x14ac:dyDescent="0.2">
      <c r="A231" s="60" t="s">
        <v>764</v>
      </c>
      <c r="B231" s="60" t="s">
        <v>161</v>
      </c>
      <c r="C231" s="60" t="s">
        <v>31</v>
      </c>
      <c r="D231" s="58" t="s">
        <v>242</v>
      </c>
      <c r="E231" s="58" t="s">
        <v>1193</v>
      </c>
      <c r="F231" s="65">
        <v>41732</v>
      </c>
      <c r="G231" s="60" t="s">
        <v>382</v>
      </c>
      <c r="H231" s="58" t="s">
        <v>385</v>
      </c>
      <c r="I231" s="66">
        <v>0.4145833333333333</v>
      </c>
      <c r="J231" s="58">
        <v>1</v>
      </c>
      <c r="K231" s="56" t="s">
        <v>95</v>
      </c>
      <c r="L231" s="67">
        <v>5</v>
      </c>
      <c r="M231" s="67">
        <v>2</v>
      </c>
      <c r="N231" s="67">
        <v>4</v>
      </c>
      <c r="O231" s="58" t="s">
        <v>63</v>
      </c>
      <c r="P231" s="56" t="s">
        <v>383</v>
      </c>
      <c r="Q231" s="62">
        <v>150</v>
      </c>
      <c r="R231" s="62">
        <v>1</v>
      </c>
      <c r="S231" s="56" t="s">
        <v>75</v>
      </c>
      <c r="T231" s="56" t="s">
        <v>42</v>
      </c>
      <c r="U231" s="56" t="s">
        <v>83</v>
      </c>
      <c r="V231" s="62">
        <v>278</v>
      </c>
      <c r="W231" s="62">
        <v>127</v>
      </c>
      <c r="X231" s="56" t="s">
        <v>145</v>
      </c>
      <c r="Y231" s="56" t="s">
        <v>121</v>
      </c>
      <c r="AA231" s="56" t="s">
        <v>1095</v>
      </c>
      <c r="AD231" s="62">
        <f>LOOKUP($D231,'Design Component Spatial Info'!$C$2:$C$230,'Design Component Spatial Info'!E$2:E$230)</f>
        <v>10</v>
      </c>
      <c r="AE231" s="62">
        <f>LOOKUP($D231,'Design Component Spatial Info'!$C$2:$C$230,'Design Component Spatial Info'!F$2:F$230)</f>
        <v>663647.52500000002</v>
      </c>
      <c r="AF231" s="62">
        <f>LOOKUP($D231,'Design Component Spatial Info'!$C$2:$C$230,'Design Component Spatial Info'!G$2:G$230)</f>
        <v>5534821.7929999996</v>
      </c>
      <c r="AG231" s="67">
        <f t="shared" si="7"/>
        <v>663521.7609552698</v>
      </c>
      <c r="AH231" s="67">
        <f t="shared" si="8"/>
        <v>5534839.4679838214</v>
      </c>
      <c r="AI231" s="136">
        <f>LOOKUP($D231,'Design Component Spatial Info'!$C$2:$C$230,'Design Component Spatial Info'!I$2:I$230)</f>
        <v>1379184.7722400001</v>
      </c>
      <c r="AJ231" s="136">
        <f>LOOKUP($D231,'Design Component Spatial Info'!$C$2:$C$230,'Design Component Spatial Info'!J$2:J$230)</f>
        <v>563069.82337999996</v>
      </c>
      <c r="AK231">
        <v>1378608</v>
      </c>
      <c r="AL231">
        <v>561624</v>
      </c>
    </row>
    <row r="232" spans="1:40" x14ac:dyDescent="0.2">
      <c r="A232" s="60" t="s">
        <v>764</v>
      </c>
      <c r="B232" s="60" t="s">
        <v>161</v>
      </c>
      <c r="C232" s="60" t="s">
        <v>31</v>
      </c>
      <c r="D232" s="58" t="s">
        <v>247</v>
      </c>
      <c r="E232" s="58" t="s">
        <v>1193</v>
      </c>
      <c r="F232" s="65">
        <v>41732</v>
      </c>
      <c r="G232" s="60" t="s">
        <v>382</v>
      </c>
      <c r="H232" s="58" t="s">
        <v>385</v>
      </c>
      <c r="I232" s="66">
        <v>0.41944444444444445</v>
      </c>
      <c r="J232" s="58">
        <v>1</v>
      </c>
      <c r="K232" s="56" t="s">
        <v>95</v>
      </c>
      <c r="L232" s="67">
        <v>5</v>
      </c>
      <c r="M232" s="67">
        <v>2</v>
      </c>
      <c r="N232" s="67">
        <v>4</v>
      </c>
      <c r="O232" s="58" t="s">
        <v>63</v>
      </c>
      <c r="P232" s="56" t="s">
        <v>141</v>
      </c>
      <c r="Q232" s="62"/>
      <c r="R232" s="62">
        <v>0</v>
      </c>
      <c r="S232" s="56"/>
      <c r="T232" s="56"/>
      <c r="V232" s="62"/>
      <c r="W232" s="62"/>
      <c r="X232" s="56"/>
      <c r="AD232" s="62">
        <f>LOOKUP($D232,'Design Component Spatial Info'!$C$2:$C$230,'Design Component Spatial Info'!E$2:E$230)</f>
        <v>10</v>
      </c>
      <c r="AE232" s="62">
        <f>LOOKUP($D232,'Design Component Spatial Info'!$C$2:$C$230,'Design Component Spatial Info'!F$2:F$230)</f>
        <v>663127.03700000001</v>
      </c>
      <c r="AF232" s="62">
        <f>LOOKUP($D232,'Design Component Spatial Info'!$C$2:$C$230,'Design Component Spatial Info'!G$2:G$230)</f>
        <v>5534012.443</v>
      </c>
      <c r="AG232" s="67">
        <f t="shared" si="7"/>
        <v>0</v>
      </c>
      <c r="AH232" s="67">
        <f t="shared" si="8"/>
        <v>0</v>
      </c>
      <c r="AI232" s="136">
        <f>LOOKUP($D232,'Design Component Spatial Info'!$C$2:$C$230,'Design Component Spatial Info'!I$2:I$230)</f>
        <v>1380791.83724</v>
      </c>
      <c r="AJ232" s="136">
        <f>LOOKUP($D232,'Design Component Spatial Info'!$C$2:$C$230,'Design Component Spatial Info'!J$2:J$230)</f>
        <v>560586.24176999996</v>
      </c>
    </row>
    <row r="233" spans="1:40" x14ac:dyDescent="0.2">
      <c r="A233" s="60" t="s">
        <v>764</v>
      </c>
      <c r="B233" s="60" t="s">
        <v>161</v>
      </c>
      <c r="C233" s="60" t="s">
        <v>31</v>
      </c>
      <c r="D233" s="58" t="s">
        <v>248</v>
      </c>
      <c r="E233" s="58" t="s">
        <v>1197</v>
      </c>
      <c r="F233" s="65">
        <v>41732</v>
      </c>
      <c r="G233" s="60" t="s">
        <v>382</v>
      </c>
      <c r="H233" s="58" t="s">
        <v>385</v>
      </c>
      <c r="I233" s="66">
        <v>0.4236111111111111</v>
      </c>
      <c r="J233" s="58">
        <v>1</v>
      </c>
      <c r="K233" s="56" t="s">
        <v>95</v>
      </c>
      <c r="L233" s="67">
        <v>5</v>
      </c>
      <c r="M233" s="67">
        <v>1</v>
      </c>
      <c r="N233" s="67">
        <v>4</v>
      </c>
      <c r="O233" s="58" t="s">
        <v>63</v>
      </c>
      <c r="P233" s="56" t="s">
        <v>141</v>
      </c>
      <c r="Q233" s="62"/>
      <c r="R233" s="62">
        <v>0</v>
      </c>
      <c r="S233" s="56"/>
      <c r="T233" s="56"/>
      <c r="V233" s="62"/>
      <c r="W233" s="62"/>
      <c r="X233" s="56"/>
      <c r="AD233" s="62">
        <f>LOOKUP($D233,'Design Component Spatial Info'!$C$2:$C$230,'Design Component Spatial Info'!E$2:E$230)</f>
        <v>10</v>
      </c>
      <c r="AE233" s="62">
        <f>LOOKUP($D233,'Design Component Spatial Info'!$C$2:$C$230,'Design Component Spatial Info'!F$2:F$230)</f>
        <v>662440.72499999998</v>
      </c>
      <c r="AF233" s="62">
        <f>LOOKUP($D233,'Design Component Spatial Info'!$C$2:$C$230,'Design Component Spatial Info'!G$2:G$230)</f>
        <v>5533671.3279999997</v>
      </c>
      <c r="AG233" s="67">
        <f t="shared" si="7"/>
        <v>0</v>
      </c>
      <c r="AH233" s="67">
        <f t="shared" si="8"/>
        <v>0</v>
      </c>
      <c r="AI233" s="136">
        <f>LOOKUP($D233,'Design Component Spatial Info'!$C$2:$C$230,'Design Component Spatial Info'!I$2:I$230)</f>
        <v>1378249.9425600001</v>
      </c>
      <c r="AJ233" s="136">
        <f>LOOKUP($D233,'Design Component Spatial Info'!$C$2:$C$230,'Design Component Spatial Info'!J$2:J$230)</f>
        <v>560780.27375000005</v>
      </c>
    </row>
    <row r="234" spans="1:40" x14ac:dyDescent="0.2">
      <c r="A234" s="60" t="s">
        <v>764</v>
      </c>
      <c r="B234" s="60" t="s">
        <v>161</v>
      </c>
      <c r="C234" s="60" t="s">
        <v>31</v>
      </c>
      <c r="D234" s="58" t="s">
        <v>249</v>
      </c>
      <c r="E234" s="58" t="s">
        <v>1197</v>
      </c>
      <c r="F234" s="65">
        <v>41732</v>
      </c>
      <c r="G234" s="60" t="s">
        <v>382</v>
      </c>
      <c r="H234" s="58" t="s">
        <v>385</v>
      </c>
      <c r="I234" s="87">
        <v>0.4291666666666667</v>
      </c>
      <c r="J234" s="58">
        <v>1</v>
      </c>
      <c r="K234" s="56" t="s">
        <v>95</v>
      </c>
      <c r="L234" s="67">
        <v>5</v>
      </c>
      <c r="M234" s="67">
        <v>2</v>
      </c>
      <c r="N234" s="67">
        <v>4</v>
      </c>
      <c r="O234" s="58" t="s">
        <v>63</v>
      </c>
      <c r="P234" s="56" t="s">
        <v>141</v>
      </c>
      <c r="Q234" s="62"/>
      <c r="R234" s="62">
        <v>0</v>
      </c>
      <c r="S234" s="70"/>
      <c r="T234" s="70"/>
      <c r="U234" s="70"/>
      <c r="V234" s="70"/>
      <c r="W234" s="70"/>
      <c r="AC234" s="70"/>
      <c r="AD234" s="62">
        <f>LOOKUP($D234,'Design Component Spatial Info'!$C$2:$C$230,'Design Component Spatial Info'!E$2:E$230)</f>
        <v>10</v>
      </c>
      <c r="AE234" s="62">
        <f>LOOKUP($D234,'Design Component Spatial Info'!$C$2:$C$230,'Design Component Spatial Info'!F$2:F$230)</f>
        <v>661731.14599999995</v>
      </c>
      <c r="AF234" s="62">
        <f>LOOKUP($D234,'Design Component Spatial Info'!$C$2:$C$230,'Design Component Spatial Info'!G$2:G$230)</f>
        <v>5533489.7470000004</v>
      </c>
      <c r="AG234" s="67">
        <f t="shared" si="7"/>
        <v>0</v>
      </c>
      <c r="AH234" s="67">
        <f t="shared" si="8"/>
        <v>0</v>
      </c>
      <c r="AI234" s="136">
        <f>LOOKUP($D234,'Design Component Spatial Info'!$C$2:$C$230,'Design Component Spatial Info'!I$2:I$230)</f>
        <v>1377579.2362500001</v>
      </c>
      <c r="AJ234" s="136">
        <f>LOOKUP($D234,'Design Component Spatial Info'!$C$2:$C$230,'Design Component Spatial Info'!J$2:J$230)</f>
        <v>560409.21695999999</v>
      </c>
    </row>
    <row r="235" spans="1:40" x14ac:dyDescent="0.2">
      <c r="A235" s="60" t="s">
        <v>764</v>
      </c>
      <c r="B235" s="60" t="s">
        <v>161</v>
      </c>
      <c r="C235" s="60" t="s">
        <v>31</v>
      </c>
      <c r="D235" s="58" t="s">
        <v>250</v>
      </c>
      <c r="E235" s="58" t="s">
        <v>1198</v>
      </c>
      <c r="F235" s="65">
        <v>41732</v>
      </c>
      <c r="G235" s="60" t="s">
        <v>382</v>
      </c>
      <c r="H235" s="58" t="s">
        <v>385</v>
      </c>
      <c r="I235" s="87">
        <v>0.43333333333333335</v>
      </c>
      <c r="J235" s="58">
        <v>1</v>
      </c>
      <c r="K235" s="56" t="s">
        <v>95</v>
      </c>
      <c r="L235" s="67">
        <v>5</v>
      </c>
      <c r="M235" s="67">
        <v>2</v>
      </c>
      <c r="N235" s="67">
        <v>4</v>
      </c>
      <c r="O235" s="58" t="s">
        <v>63</v>
      </c>
      <c r="P235" s="56" t="s">
        <v>383</v>
      </c>
      <c r="Q235" s="62">
        <v>108</v>
      </c>
      <c r="R235" s="62">
        <v>1</v>
      </c>
      <c r="S235" s="56" t="s">
        <v>135</v>
      </c>
      <c r="T235" s="70" t="s">
        <v>103</v>
      </c>
      <c r="U235" s="56" t="s">
        <v>85</v>
      </c>
      <c r="V235" s="70">
        <v>55</v>
      </c>
      <c r="W235" s="70">
        <v>204</v>
      </c>
      <c r="X235" s="56" t="s">
        <v>145</v>
      </c>
      <c r="Y235" s="56" t="s">
        <v>121</v>
      </c>
      <c r="AA235" s="56" t="s">
        <v>1096</v>
      </c>
      <c r="AC235" s="70"/>
      <c r="AD235" s="62">
        <f>LOOKUP($D235,'Design Component Spatial Info'!$C$2:$C$230,'Design Component Spatial Info'!E$2:E$230)</f>
        <v>10</v>
      </c>
      <c r="AE235" s="62">
        <f>LOOKUP($D235,'Design Component Spatial Info'!$C$2:$C$230,'Design Component Spatial Info'!F$2:F$230)</f>
        <v>661203.53700000001</v>
      </c>
      <c r="AF235" s="62">
        <f>LOOKUP($D235,'Design Component Spatial Info'!$C$2:$C$230,'Design Component Spatial Info'!G$2:G$230)</f>
        <v>5532935.4380000001</v>
      </c>
      <c r="AG235" s="67">
        <f t="shared" si="7"/>
        <v>661370.64401703491</v>
      </c>
      <c r="AH235" s="67">
        <f t="shared" si="8"/>
        <v>5533052.4475930156</v>
      </c>
      <c r="AI235" s="136">
        <f>LOOKUP($D235,'Design Component Spatial Info'!$C$2:$C$230,'Design Component Spatial Info'!I$2:I$230)</f>
        <v>1376878.2419199999</v>
      </c>
      <c r="AJ235" s="136">
        <f>LOOKUP($D235,'Design Component Spatial Info'!$C$2:$C$230,'Design Component Spatial Info'!J$2:J$230)</f>
        <v>560196.51668</v>
      </c>
      <c r="AK235">
        <v>1376537</v>
      </c>
      <c r="AL235">
        <v>559744</v>
      </c>
    </row>
    <row r="236" spans="1:40" x14ac:dyDescent="0.2">
      <c r="A236" s="60" t="s">
        <v>764</v>
      </c>
      <c r="B236" s="60" t="s">
        <v>161</v>
      </c>
      <c r="C236" s="60" t="s">
        <v>31</v>
      </c>
      <c r="D236" s="58" t="s">
        <v>251</v>
      </c>
      <c r="E236" s="58" t="s">
        <v>1198</v>
      </c>
      <c r="F236" s="65">
        <v>41732</v>
      </c>
      <c r="G236" s="60" t="s">
        <v>382</v>
      </c>
      <c r="H236" s="58" t="s">
        <v>385</v>
      </c>
      <c r="I236" s="87">
        <v>0.4381944444444445</v>
      </c>
      <c r="J236" s="58">
        <v>1</v>
      </c>
      <c r="K236" s="56" t="s">
        <v>95</v>
      </c>
      <c r="L236" s="67">
        <v>5</v>
      </c>
      <c r="M236" s="67">
        <v>2</v>
      </c>
      <c r="N236" s="67">
        <v>4</v>
      </c>
      <c r="O236" s="58" t="s">
        <v>63</v>
      </c>
      <c r="P236" s="56" t="s">
        <v>141</v>
      </c>
      <c r="Q236" s="88"/>
      <c r="R236" s="62">
        <v>0</v>
      </c>
      <c r="S236" s="70"/>
      <c r="T236" s="70"/>
      <c r="U236" s="70"/>
      <c r="V236" s="70"/>
      <c r="W236" s="70"/>
      <c r="AC236" s="70"/>
      <c r="AD236" s="62">
        <f>LOOKUP($D236,'Design Component Spatial Info'!$C$2:$C$230,'Design Component Spatial Info'!E$2:E$230)</f>
        <v>10</v>
      </c>
      <c r="AE236" s="62">
        <f>LOOKUP($D236,'Design Component Spatial Info'!$C$2:$C$230,'Design Component Spatial Info'!F$2:F$230)</f>
        <v>660473.91299999994</v>
      </c>
      <c r="AF236" s="62">
        <f>LOOKUP($D236,'Design Component Spatial Info'!$C$2:$C$230,'Design Component Spatial Info'!G$2:G$230)</f>
        <v>5532687.0369999995</v>
      </c>
      <c r="AG236" s="67">
        <f t="shared" si="7"/>
        <v>0</v>
      </c>
      <c r="AH236" s="67">
        <f t="shared" si="8"/>
        <v>0</v>
      </c>
      <c r="AI236" s="136">
        <f>LOOKUP($D236,'Design Component Spatial Info'!$C$2:$C$230,'Design Component Spatial Info'!I$2:I$230)</f>
        <v>1376375.4961900001</v>
      </c>
      <c r="AJ236" s="136">
        <f>LOOKUP($D236,'Design Component Spatial Info'!$C$2:$C$230,'Design Component Spatial Info'!J$2:J$230)</f>
        <v>559619.48057999997</v>
      </c>
    </row>
    <row r="237" spans="1:40" x14ac:dyDescent="0.2">
      <c r="A237" s="60" t="s">
        <v>764</v>
      </c>
      <c r="B237" s="60" t="s">
        <v>161</v>
      </c>
      <c r="C237" s="60" t="s">
        <v>31</v>
      </c>
      <c r="D237" s="58" t="s">
        <v>252</v>
      </c>
      <c r="E237" s="58" t="s">
        <v>1198</v>
      </c>
      <c r="F237" s="65">
        <v>41732</v>
      </c>
      <c r="G237" s="60" t="s">
        <v>382</v>
      </c>
      <c r="H237" s="58" t="s">
        <v>385</v>
      </c>
      <c r="I237" s="87">
        <v>0.44305555555555554</v>
      </c>
      <c r="J237" s="58">
        <v>1</v>
      </c>
      <c r="K237" s="56" t="s">
        <v>95</v>
      </c>
      <c r="L237" s="67">
        <v>5</v>
      </c>
      <c r="M237" s="67">
        <v>3</v>
      </c>
      <c r="N237" s="67">
        <v>4</v>
      </c>
      <c r="O237" s="58" t="s">
        <v>63</v>
      </c>
      <c r="P237" s="56" t="s">
        <v>141</v>
      </c>
      <c r="Q237" s="69"/>
      <c r="R237" s="62">
        <v>0</v>
      </c>
      <c r="S237" s="70"/>
      <c r="T237" s="70"/>
      <c r="U237" s="70"/>
      <c r="V237" s="70"/>
      <c r="W237" s="70"/>
      <c r="AC237" s="70"/>
      <c r="AD237" s="62">
        <f>LOOKUP($D237,'Design Component Spatial Info'!$C$2:$C$230,'Design Component Spatial Info'!E$2:E$230)</f>
        <v>10</v>
      </c>
      <c r="AE237" s="62">
        <f>LOOKUP($D237,'Design Component Spatial Info'!$C$2:$C$230,'Design Component Spatial Info'!F$2:F$230)</f>
        <v>659765.78099999996</v>
      </c>
      <c r="AF237" s="62">
        <f>LOOKUP($D237,'Design Component Spatial Info'!$C$2:$C$230,'Design Component Spatial Info'!G$2:G$230)</f>
        <v>5532495.6500000004</v>
      </c>
      <c r="AG237" s="67">
        <f t="shared" si="7"/>
        <v>0</v>
      </c>
      <c r="AH237" s="67">
        <f t="shared" si="8"/>
        <v>0</v>
      </c>
      <c r="AI237" s="136">
        <f>LOOKUP($D237,'Design Component Spatial Info'!$C$2:$C$230,'Design Component Spatial Info'!I$2:I$230)</f>
        <v>1375657.4069399999</v>
      </c>
      <c r="AJ237" s="136">
        <f>LOOKUP($D237,'Design Component Spatial Info'!$C$2:$C$230,'Design Component Spatial Info'!J$2:J$230)</f>
        <v>559339.14858000004</v>
      </c>
    </row>
    <row r="238" spans="1:40" x14ac:dyDescent="0.2">
      <c r="A238" s="60" t="s">
        <v>764</v>
      </c>
      <c r="B238" s="60" t="s">
        <v>161</v>
      </c>
      <c r="C238" s="60" t="s">
        <v>31</v>
      </c>
      <c r="D238" s="58" t="s">
        <v>243</v>
      </c>
      <c r="E238" s="58" t="s">
        <v>1194</v>
      </c>
      <c r="F238" s="65">
        <v>41732</v>
      </c>
      <c r="G238" s="60" t="s">
        <v>382</v>
      </c>
      <c r="H238" s="58" t="s">
        <v>385</v>
      </c>
      <c r="I238" s="87">
        <v>0.4513888888888889</v>
      </c>
      <c r="J238" s="58">
        <v>1</v>
      </c>
      <c r="K238" s="56" t="s">
        <v>95</v>
      </c>
      <c r="L238" s="67">
        <v>6</v>
      </c>
      <c r="M238" s="67">
        <v>2</v>
      </c>
      <c r="N238" s="67">
        <v>4</v>
      </c>
      <c r="O238" s="58" t="s">
        <v>63</v>
      </c>
      <c r="P238" s="56" t="s">
        <v>141</v>
      </c>
      <c r="Q238" s="88"/>
      <c r="R238" s="62">
        <v>0</v>
      </c>
      <c r="S238" s="70"/>
      <c r="T238" s="70"/>
      <c r="U238" s="70"/>
      <c r="V238" s="70"/>
      <c r="W238" s="70"/>
      <c r="AC238" s="70"/>
      <c r="AD238" s="62">
        <f>LOOKUP($D238,'Design Component Spatial Info'!$C$2:$C$230,'Design Component Spatial Info'!E$2:E$230)</f>
        <v>10</v>
      </c>
      <c r="AE238" s="62">
        <f>LOOKUP($D238,'Design Component Spatial Info'!$C$2:$C$230,'Design Component Spatial Info'!F$2:F$230)</f>
        <v>663639.62100000004</v>
      </c>
      <c r="AF238" s="62">
        <f>LOOKUP($D238,'Design Component Spatial Info'!$C$2:$C$230,'Design Component Spatial Info'!G$2:G$230)</f>
        <v>5533061.4419999998</v>
      </c>
      <c r="AG238" s="67">
        <f t="shared" si="7"/>
        <v>0</v>
      </c>
      <c r="AH238" s="67">
        <f t="shared" si="8"/>
        <v>0</v>
      </c>
      <c r="AI238" s="136">
        <f>LOOKUP($D238,'Design Component Spatial Info'!$C$2:$C$230,'Design Component Spatial Info'!I$2:I$230)</f>
        <v>1378734.30495</v>
      </c>
      <c r="AJ238" s="136">
        <f>LOOKUP($D238,'Design Component Spatial Info'!$C$2:$C$230,'Design Component Spatial Info'!J$2:J$230)</f>
        <v>561611.79925000004</v>
      </c>
    </row>
    <row r="239" spans="1:40" x14ac:dyDescent="0.2">
      <c r="A239" s="60" t="s">
        <v>764</v>
      </c>
      <c r="B239" s="60" t="s">
        <v>161</v>
      </c>
      <c r="C239" s="60" t="s">
        <v>31</v>
      </c>
      <c r="D239" s="58" t="s">
        <v>244</v>
      </c>
      <c r="E239" s="58" t="s">
        <v>1194</v>
      </c>
      <c r="F239" s="65">
        <v>41732</v>
      </c>
      <c r="G239" s="60" t="s">
        <v>382</v>
      </c>
      <c r="H239" s="58" t="s">
        <v>385</v>
      </c>
      <c r="I239" s="87">
        <v>0.45624999999999999</v>
      </c>
      <c r="J239" s="58">
        <v>1</v>
      </c>
      <c r="K239" s="56" t="s">
        <v>95</v>
      </c>
      <c r="L239" s="67">
        <v>6</v>
      </c>
      <c r="M239" s="67">
        <v>1</v>
      </c>
      <c r="N239" s="67">
        <v>4</v>
      </c>
      <c r="O239" s="58" t="s">
        <v>63</v>
      </c>
      <c r="P239" s="56" t="s">
        <v>141</v>
      </c>
      <c r="Q239" s="69"/>
      <c r="R239" s="62">
        <v>0</v>
      </c>
      <c r="S239" s="70"/>
      <c r="T239" s="70"/>
      <c r="U239" s="70"/>
      <c r="V239" s="70"/>
      <c r="W239" s="70"/>
      <c r="AC239" s="70"/>
      <c r="AD239" s="62">
        <f>LOOKUP($D239,'Design Component Spatial Info'!$C$2:$C$230,'Design Component Spatial Info'!E$2:E$230)</f>
        <v>10</v>
      </c>
      <c r="AE239" s="62">
        <f>LOOKUP($D239,'Design Component Spatial Info'!$C$2:$C$230,'Design Component Spatial Info'!F$2:F$230)</f>
        <v>664369.23100000003</v>
      </c>
      <c r="AF239" s="62">
        <f>LOOKUP($D239,'Design Component Spatial Info'!$C$2:$C$230,'Design Component Spatial Info'!G$2:G$230)</f>
        <v>5533160.3279999997</v>
      </c>
      <c r="AG239" s="67">
        <f t="shared" si="7"/>
        <v>0</v>
      </c>
      <c r="AH239" s="67">
        <f t="shared" si="8"/>
        <v>0</v>
      </c>
      <c r="AI239" s="136">
        <f>LOOKUP($D239,'Design Component Spatial Info'!$C$2:$C$230,'Design Component Spatial Info'!I$2:I$230)</f>
        <v>1378804.04825</v>
      </c>
      <c r="AJ239" s="136">
        <f>LOOKUP($D239,'Design Component Spatial Info'!$C$2:$C$230,'Design Component Spatial Info'!J$2:J$230)</f>
        <v>559852.82128000003</v>
      </c>
    </row>
    <row r="240" spans="1:40" x14ac:dyDescent="0.2">
      <c r="A240" s="60" t="s">
        <v>764</v>
      </c>
      <c r="B240" s="60" t="s">
        <v>161</v>
      </c>
      <c r="C240" s="60" t="s">
        <v>31</v>
      </c>
      <c r="D240" s="58" t="s">
        <v>245</v>
      </c>
      <c r="E240" s="58" t="s">
        <v>1195</v>
      </c>
      <c r="F240" s="65">
        <v>41732</v>
      </c>
      <c r="G240" s="60" t="s">
        <v>382</v>
      </c>
      <c r="H240" s="58" t="s">
        <v>385</v>
      </c>
      <c r="I240" s="87">
        <v>0.4604166666666667</v>
      </c>
      <c r="J240" s="58">
        <v>1</v>
      </c>
      <c r="K240" s="56" t="s">
        <v>95</v>
      </c>
      <c r="L240" s="67">
        <v>6</v>
      </c>
      <c r="M240" s="67">
        <v>2</v>
      </c>
      <c r="N240" s="67">
        <v>4</v>
      </c>
      <c r="O240" s="58" t="s">
        <v>63</v>
      </c>
      <c r="P240" s="56" t="s">
        <v>141</v>
      </c>
      <c r="Q240" s="69"/>
      <c r="R240" s="62">
        <v>0</v>
      </c>
      <c r="S240" s="70"/>
      <c r="T240" s="70"/>
      <c r="U240" s="70"/>
      <c r="V240" s="70"/>
      <c r="W240" s="70"/>
      <c r="AC240" s="70"/>
      <c r="AD240" s="62">
        <f>LOOKUP($D240,'Design Component Spatial Info'!$C$2:$C$230,'Design Component Spatial Info'!E$2:E$230)</f>
        <v>10</v>
      </c>
      <c r="AE240" s="62">
        <f>LOOKUP($D240,'Design Component Spatial Info'!$C$2:$C$230,'Design Component Spatial Info'!F$2:F$230)</f>
        <v>665021.11</v>
      </c>
      <c r="AF240" s="62">
        <f>LOOKUP($D240,'Design Component Spatial Info'!$C$2:$C$230,'Design Component Spatial Info'!G$2:G$230)</f>
        <v>5533458.9199999999</v>
      </c>
      <c r="AG240" s="67">
        <f t="shared" si="7"/>
        <v>0</v>
      </c>
      <c r="AH240" s="67">
        <f t="shared" si="8"/>
        <v>0</v>
      </c>
      <c r="AI240" s="136">
        <f>LOOKUP($D240,'Design Component Spatial Info'!$C$2:$C$230,'Design Component Spatial Info'!I$2:I$230)</f>
        <v>1379528.6977200001</v>
      </c>
      <c r="AJ240" s="136">
        <f>LOOKUP($D240,'Design Component Spatial Info'!$C$2:$C$230,'Design Component Spatial Info'!J$2:J$230)</f>
        <v>559983.80582000001</v>
      </c>
    </row>
    <row r="241" spans="1:38" x14ac:dyDescent="0.2">
      <c r="A241" s="60" t="s">
        <v>764</v>
      </c>
      <c r="B241" s="60" t="s">
        <v>161</v>
      </c>
      <c r="C241" s="60" t="s">
        <v>31</v>
      </c>
      <c r="D241" s="58" t="s">
        <v>246</v>
      </c>
      <c r="E241" s="58" t="s">
        <v>1196</v>
      </c>
      <c r="F241" s="65">
        <v>41732</v>
      </c>
      <c r="G241" s="60" t="s">
        <v>382</v>
      </c>
      <c r="H241" s="58" t="s">
        <v>385</v>
      </c>
      <c r="I241" s="87">
        <v>0.46458333333333335</v>
      </c>
      <c r="J241" s="58">
        <v>1</v>
      </c>
      <c r="K241" s="56" t="s">
        <v>95</v>
      </c>
      <c r="L241" s="67">
        <v>6</v>
      </c>
      <c r="M241" s="67">
        <v>1</v>
      </c>
      <c r="N241" s="67">
        <v>4</v>
      </c>
      <c r="O241" s="58" t="s">
        <v>63</v>
      </c>
      <c r="P241" s="56" t="s">
        <v>383</v>
      </c>
      <c r="Q241" s="69">
        <v>5</v>
      </c>
      <c r="R241" s="62">
        <v>1</v>
      </c>
      <c r="S241" s="70" t="s">
        <v>75</v>
      </c>
      <c r="T241" s="70" t="s">
        <v>42</v>
      </c>
      <c r="U241" s="56" t="s">
        <v>83</v>
      </c>
      <c r="V241" s="70">
        <v>270</v>
      </c>
      <c r="W241" s="70">
        <v>35</v>
      </c>
      <c r="X241" s="56" t="s">
        <v>145</v>
      </c>
      <c r="Y241" s="56" t="s">
        <v>121</v>
      </c>
      <c r="AA241" s="56" t="s">
        <v>1097</v>
      </c>
      <c r="AC241" s="70"/>
      <c r="AD241" s="62">
        <f>LOOKUP($D241,'Design Component Spatial Info'!$C$2:$C$230,'Design Component Spatial Info'!E$2:E$230)</f>
        <v>10</v>
      </c>
      <c r="AE241" s="62">
        <f>LOOKUP($D241,'Design Component Spatial Info'!$C$2:$C$230,'Design Component Spatial Info'!F$2:F$230)</f>
        <v>665657.53</v>
      </c>
      <c r="AF241" s="62">
        <f>LOOKUP($D241,'Design Component Spatial Info'!$C$2:$C$230,'Design Component Spatial Info'!G$2:G$230)</f>
        <v>5533706.4419999998</v>
      </c>
      <c r="AG241" s="67">
        <f t="shared" si="7"/>
        <v>665622.53</v>
      </c>
      <c r="AH241" s="67">
        <f t="shared" si="8"/>
        <v>5533706.4419999998</v>
      </c>
      <c r="AI241" s="136">
        <f>LOOKUP($D241,'Design Component Spatial Info'!$C$2:$C$230,'Design Component Spatial Info'!I$2:I$230)</f>
        <v>1380166.8673</v>
      </c>
      <c r="AJ241" s="136">
        <f>LOOKUP($D241,'Design Component Spatial Info'!$C$2:$C$230,'Design Component Spatial Info'!J$2:J$230)</f>
        <v>560310.87315999996</v>
      </c>
      <c r="AK241">
        <v>1380757</v>
      </c>
      <c r="AL241">
        <v>560585</v>
      </c>
    </row>
    <row r="242" spans="1:38" x14ac:dyDescent="0.2">
      <c r="A242" s="60" t="s">
        <v>764</v>
      </c>
      <c r="B242" s="60" t="s">
        <v>161</v>
      </c>
      <c r="C242" s="60" t="s">
        <v>31</v>
      </c>
      <c r="D242" s="58" t="s">
        <v>246</v>
      </c>
      <c r="E242" s="58" t="s">
        <v>1196</v>
      </c>
      <c r="F242" s="65">
        <v>41732</v>
      </c>
      <c r="G242" s="60" t="s">
        <v>382</v>
      </c>
      <c r="H242" s="58" t="s">
        <v>385</v>
      </c>
      <c r="I242" s="87">
        <v>0.46458333333333335</v>
      </c>
      <c r="J242" s="70">
        <v>2</v>
      </c>
      <c r="K242" s="56" t="s">
        <v>95</v>
      </c>
      <c r="L242" s="67">
        <v>6</v>
      </c>
      <c r="M242" s="67">
        <v>1</v>
      </c>
      <c r="N242" s="67">
        <v>4</v>
      </c>
      <c r="O242" s="58" t="s">
        <v>63</v>
      </c>
      <c r="P242" s="56" t="s">
        <v>383</v>
      </c>
      <c r="Q242" s="69">
        <v>180</v>
      </c>
      <c r="R242" s="62">
        <v>1</v>
      </c>
      <c r="S242" s="56" t="s">
        <v>135</v>
      </c>
      <c r="T242" s="70" t="s">
        <v>103</v>
      </c>
      <c r="U242" s="56" t="s">
        <v>85</v>
      </c>
      <c r="V242" s="70">
        <v>240</v>
      </c>
      <c r="W242" s="70">
        <v>200</v>
      </c>
      <c r="X242" s="56" t="s">
        <v>145</v>
      </c>
      <c r="Y242" s="56" t="s">
        <v>121</v>
      </c>
      <c r="AA242" s="56" t="s">
        <v>1098</v>
      </c>
      <c r="AC242" s="70"/>
      <c r="AD242" s="62">
        <f>LOOKUP($D242,'Design Component Spatial Info'!$C$2:$C$230,'Design Component Spatial Info'!E$2:E$230)</f>
        <v>10</v>
      </c>
      <c r="AE242" s="62">
        <f>LOOKUP($D242,'Design Component Spatial Info'!$C$2:$C$230,'Design Component Spatial Info'!F$2:F$230)</f>
        <v>665657.53</v>
      </c>
      <c r="AF242" s="62">
        <f>LOOKUP($D242,'Design Component Spatial Info'!$C$2:$C$230,'Design Component Spatial Info'!G$2:G$230)</f>
        <v>5533706.4419999998</v>
      </c>
      <c r="AG242" s="67">
        <f t="shared" si="7"/>
        <v>665484.32491924311</v>
      </c>
      <c r="AH242" s="67">
        <f t="shared" si="8"/>
        <v>5533606.4419999998</v>
      </c>
      <c r="AI242" s="136">
        <f>LOOKUP($D242,'Design Component Spatial Info'!$C$2:$C$230,'Design Component Spatial Info'!I$2:I$230)</f>
        <v>1380166.8673</v>
      </c>
      <c r="AJ242" s="136">
        <f>LOOKUP($D242,'Design Component Spatial Info'!$C$2:$C$230,'Design Component Spatial Info'!J$2:J$230)</f>
        <v>560310.87315999996</v>
      </c>
      <c r="AK242">
        <v>1380623</v>
      </c>
      <c r="AL242">
        <v>560479</v>
      </c>
    </row>
    <row r="243" spans="1:38" x14ac:dyDescent="0.2">
      <c r="A243" s="60" t="s">
        <v>764</v>
      </c>
      <c r="B243" s="60" t="s">
        <v>161</v>
      </c>
      <c r="C243" s="60" t="s">
        <v>31</v>
      </c>
      <c r="D243" s="58" t="s">
        <v>209</v>
      </c>
      <c r="E243" s="58" t="s">
        <v>1174</v>
      </c>
      <c r="F243" s="65">
        <v>41732</v>
      </c>
      <c r="G243" s="60" t="s">
        <v>382</v>
      </c>
      <c r="H243" s="58" t="s">
        <v>385</v>
      </c>
      <c r="I243" s="87">
        <v>0.49374999999999997</v>
      </c>
      <c r="J243" s="58">
        <v>1</v>
      </c>
      <c r="K243" s="56" t="s">
        <v>95</v>
      </c>
      <c r="L243" s="67">
        <v>8</v>
      </c>
      <c r="M243" s="89">
        <v>1</v>
      </c>
      <c r="N243" s="67">
        <v>4</v>
      </c>
      <c r="O243" s="58" t="s">
        <v>63</v>
      </c>
      <c r="P243" s="56" t="s">
        <v>141</v>
      </c>
      <c r="Q243" s="69"/>
      <c r="R243" s="62">
        <v>0</v>
      </c>
      <c r="S243" s="70"/>
      <c r="T243" s="70"/>
      <c r="U243" s="70"/>
      <c r="V243" s="70"/>
      <c r="W243" s="70"/>
      <c r="AC243" s="70"/>
      <c r="AD243" s="62">
        <f>LOOKUP($D243,'Design Component Spatial Info'!$C$2:$C$230,'Design Component Spatial Info'!E$2:E$230)</f>
        <v>10</v>
      </c>
      <c r="AE243" s="62">
        <f>LOOKUP($D243,'Design Component Spatial Info'!$C$2:$C$230,'Design Component Spatial Info'!F$2:F$230)</f>
        <v>670295.65700000001</v>
      </c>
      <c r="AF243" s="62">
        <f>LOOKUP($D243,'Design Component Spatial Info'!$C$2:$C$230,'Design Component Spatial Info'!G$2:G$230)</f>
        <v>5527598.6459999997</v>
      </c>
      <c r="AG243" s="67">
        <f t="shared" si="7"/>
        <v>0</v>
      </c>
      <c r="AH243" s="67">
        <f t="shared" si="8"/>
        <v>0</v>
      </c>
      <c r="AI243" s="136">
        <f>LOOKUP($D243,'Design Component Spatial Info'!$C$2:$C$230,'Design Component Spatial Info'!I$2:I$230)</f>
        <v>1385695.9183</v>
      </c>
      <c r="AJ243" s="136">
        <f>LOOKUP($D243,'Design Component Spatial Info'!$C$2:$C$230,'Design Component Spatial Info'!J$2:J$230)</f>
        <v>554689.69068999996</v>
      </c>
    </row>
    <row r="244" spans="1:38" x14ac:dyDescent="0.2">
      <c r="A244" s="60" t="s">
        <v>764</v>
      </c>
      <c r="B244" s="60" t="s">
        <v>161</v>
      </c>
      <c r="C244" s="60" t="s">
        <v>31</v>
      </c>
      <c r="D244" s="58" t="s">
        <v>210</v>
      </c>
      <c r="E244" s="58" t="s">
        <v>1175</v>
      </c>
      <c r="F244" s="65">
        <v>41732</v>
      </c>
      <c r="G244" s="60" t="s">
        <v>382</v>
      </c>
      <c r="H244" s="58" t="s">
        <v>385</v>
      </c>
      <c r="I244" s="87">
        <v>0.49791666666666662</v>
      </c>
      <c r="J244" s="58">
        <v>1</v>
      </c>
      <c r="K244" s="56" t="s">
        <v>95</v>
      </c>
      <c r="L244" s="67">
        <v>9</v>
      </c>
      <c r="M244" s="69">
        <v>1</v>
      </c>
      <c r="N244" s="67">
        <v>4</v>
      </c>
      <c r="O244" s="58" t="s">
        <v>63</v>
      </c>
      <c r="P244" s="56" t="s">
        <v>141</v>
      </c>
      <c r="Q244" s="69"/>
      <c r="R244" s="62">
        <v>0</v>
      </c>
      <c r="S244" s="70"/>
      <c r="T244" s="70"/>
      <c r="U244" s="70"/>
      <c r="V244" s="70"/>
      <c r="W244" s="70"/>
      <c r="AC244" s="70"/>
      <c r="AD244" s="62">
        <f>LOOKUP($D244,'Design Component Spatial Info'!$C$2:$C$230,'Design Component Spatial Info'!E$2:E$230)</f>
        <v>10</v>
      </c>
      <c r="AE244" s="62">
        <f>LOOKUP($D244,'Design Component Spatial Info'!$C$2:$C$230,'Design Component Spatial Info'!F$2:F$230)</f>
        <v>669916.27</v>
      </c>
      <c r="AF244" s="62">
        <f>LOOKUP($D244,'Design Component Spatial Info'!$C$2:$C$230,'Design Component Spatial Info'!G$2:G$230)</f>
        <v>5526911.1380000003</v>
      </c>
      <c r="AG244" s="67">
        <f t="shared" si="7"/>
        <v>0</v>
      </c>
      <c r="AH244" s="67">
        <f t="shared" si="8"/>
        <v>0</v>
      </c>
      <c r="AI244" s="136">
        <f>LOOKUP($D244,'Design Component Spatial Info'!$C$2:$C$230,'Design Component Spatial Info'!I$2:I$230)</f>
        <v>1385347.2085299999</v>
      </c>
      <c r="AJ244" s="136">
        <f>LOOKUP($D244,'Design Component Spatial Info'!$C$2:$C$230,'Design Component Spatial Info'!J$2:J$230)</f>
        <v>553986.14969999995</v>
      </c>
    </row>
    <row r="245" spans="1:38" x14ac:dyDescent="0.2">
      <c r="A245" s="60" t="s">
        <v>764</v>
      </c>
      <c r="B245" s="60" t="s">
        <v>161</v>
      </c>
      <c r="C245" s="60" t="s">
        <v>31</v>
      </c>
      <c r="D245" s="58" t="s">
        <v>211</v>
      </c>
      <c r="E245" s="58" t="s">
        <v>1175</v>
      </c>
      <c r="F245" s="65">
        <v>41732</v>
      </c>
      <c r="G245" s="60" t="s">
        <v>382</v>
      </c>
      <c r="H245" s="58" t="s">
        <v>385</v>
      </c>
      <c r="I245" s="87">
        <v>0.50208333333333333</v>
      </c>
      <c r="J245" s="58">
        <v>1</v>
      </c>
      <c r="K245" s="56" t="s">
        <v>95</v>
      </c>
      <c r="L245" s="67">
        <v>9</v>
      </c>
      <c r="M245" s="89">
        <v>2</v>
      </c>
      <c r="N245" s="67">
        <v>4</v>
      </c>
      <c r="O245" s="58" t="s">
        <v>63</v>
      </c>
      <c r="P245" s="56" t="s">
        <v>383</v>
      </c>
      <c r="Q245" s="69">
        <v>75</v>
      </c>
      <c r="R245" s="62">
        <v>1</v>
      </c>
      <c r="S245" s="56" t="s">
        <v>135</v>
      </c>
      <c r="T245" s="70" t="s">
        <v>103</v>
      </c>
      <c r="U245" s="56" t="s">
        <v>85</v>
      </c>
      <c r="V245" s="70">
        <v>293</v>
      </c>
      <c r="W245" s="70">
        <v>186</v>
      </c>
      <c r="X245" s="56" t="s">
        <v>145</v>
      </c>
      <c r="Y245" s="56" t="s">
        <v>121</v>
      </c>
      <c r="AA245" s="56" t="s">
        <v>1099</v>
      </c>
      <c r="AC245" s="70"/>
      <c r="AD245" s="62">
        <f>LOOKUP($D245,'Design Component Spatial Info'!$C$2:$C$230,'Design Component Spatial Info'!E$2:E$230)</f>
        <v>10</v>
      </c>
      <c r="AE245" s="62">
        <f>LOOKUP($D245,'Design Component Spatial Info'!$C$2:$C$230,'Design Component Spatial Info'!F$2:F$230)</f>
        <v>669602.47699999996</v>
      </c>
      <c r="AF245" s="62">
        <f>LOOKUP($D245,'Design Component Spatial Info'!$C$2:$C$230,'Design Component Spatial Info'!G$2:G$230)</f>
        <v>5526180.3810000001</v>
      </c>
      <c r="AG245" s="67">
        <f t="shared" si="7"/>
        <v>669431.26309725782</v>
      </c>
      <c r="AH245" s="67">
        <f t="shared" si="8"/>
        <v>5526253.0569898989</v>
      </c>
      <c r="AI245" s="136">
        <f>LOOKUP($D245,'Design Component Spatial Info'!$C$2:$C$230,'Design Component Spatial Info'!I$2:I$230)</f>
        <v>1385065.94967</v>
      </c>
      <c r="AJ245" s="136">
        <f>LOOKUP($D245,'Design Component Spatial Info'!$C$2:$C$230,'Design Component Spatial Info'!J$2:J$230)</f>
        <v>553242.31107000005</v>
      </c>
      <c r="AK245">
        <v>1384892</v>
      </c>
      <c r="AL245">
        <v>553307</v>
      </c>
    </row>
    <row r="246" spans="1:38" x14ac:dyDescent="0.2">
      <c r="A246" s="60" t="s">
        <v>764</v>
      </c>
      <c r="B246" s="60" t="s">
        <v>161</v>
      </c>
      <c r="C246" s="60" t="s">
        <v>31</v>
      </c>
      <c r="D246" s="58" t="s">
        <v>212</v>
      </c>
      <c r="E246" s="58" t="s">
        <v>1175</v>
      </c>
      <c r="F246" s="65">
        <v>41732</v>
      </c>
      <c r="G246" s="60" t="s">
        <v>382</v>
      </c>
      <c r="H246" s="58" t="s">
        <v>385</v>
      </c>
      <c r="I246" s="87">
        <v>0.50624999999999998</v>
      </c>
      <c r="J246" s="58">
        <v>1</v>
      </c>
      <c r="K246" s="56" t="s">
        <v>95</v>
      </c>
      <c r="L246" s="67">
        <v>9</v>
      </c>
      <c r="M246" s="69">
        <v>2</v>
      </c>
      <c r="N246" s="67">
        <v>4</v>
      </c>
      <c r="O246" s="58" t="s">
        <v>63</v>
      </c>
      <c r="P246" s="56" t="s">
        <v>141</v>
      </c>
      <c r="Q246" s="69"/>
      <c r="R246" s="62">
        <v>0</v>
      </c>
      <c r="S246" s="70"/>
      <c r="T246" s="70"/>
      <c r="U246" s="70"/>
      <c r="V246" s="70"/>
      <c r="W246" s="70"/>
      <c r="AC246" s="70"/>
      <c r="AD246" s="62">
        <f>LOOKUP($D246,'Design Component Spatial Info'!$C$2:$C$230,'Design Component Spatial Info'!E$2:E$230)</f>
        <v>10</v>
      </c>
      <c r="AE246" s="62">
        <f>LOOKUP($D246,'Design Component Spatial Info'!$C$2:$C$230,'Design Component Spatial Info'!F$2:F$230)</f>
        <v>669685.86300000001</v>
      </c>
      <c r="AF246" s="62">
        <f>LOOKUP($D246,'Design Component Spatial Info'!$C$2:$C$230,'Design Component Spatial Info'!G$2:G$230)</f>
        <v>5525404.415</v>
      </c>
      <c r="AG246" s="67">
        <f t="shared" si="7"/>
        <v>0</v>
      </c>
      <c r="AH246" s="67">
        <f t="shared" si="8"/>
        <v>0</v>
      </c>
      <c r="AI246" s="136">
        <f>LOOKUP($D246,'Design Component Spatial Info'!$C$2:$C$230,'Design Component Spatial Info'!I$2:I$230)</f>
        <v>1385183.5609299999</v>
      </c>
      <c r="AJ246" s="136">
        <f>LOOKUP($D246,'Design Component Spatial Info'!$C$2:$C$230,'Design Component Spatial Info'!J$2:J$230)</f>
        <v>552470.88343000005</v>
      </c>
    </row>
    <row r="247" spans="1:38" x14ac:dyDescent="0.2">
      <c r="A247" s="60" t="s">
        <v>764</v>
      </c>
      <c r="B247" s="60" t="s">
        <v>161</v>
      </c>
      <c r="C247" s="60" t="s">
        <v>31</v>
      </c>
      <c r="D247" s="58" t="s">
        <v>213</v>
      </c>
      <c r="E247" s="58" t="s">
        <v>1176</v>
      </c>
      <c r="F247" s="65">
        <v>41732</v>
      </c>
      <c r="G247" s="60" t="s">
        <v>382</v>
      </c>
      <c r="H247" s="58" t="s">
        <v>385</v>
      </c>
      <c r="I247" s="87">
        <v>0.51041666666666663</v>
      </c>
      <c r="J247" s="58">
        <v>1</v>
      </c>
      <c r="K247" s="56" t="s">
        <v>95</v>
      </c>
      <c r="L247" s="67">
        <v>9</v>
      </c>
      <c r="M247" s="89">
        <v>2</v>
      </c>
      <c r="N247" s="67">
        <v>4</v>
      </c>
      <c r="O247" s="58" t="s">
        <v>63</v>
      </c>
      <c r="P247" s="56" t="s">
        <v>141</v>
      </c>
      <c r="Q247" s="69"/>
      <c r="R247" s="62">
        <v>0</v>
      </c>
      <c r="S247" s="70"/>
      <c r="T247" s="70"/>
      <c r="U247" s="70"/>
      <c r="V247" s="70"/>
      <c r="W247" s="70"/>
      <c r="AC247" s="70"/>
      <c r="AD247" s="62">
        <f>LOOKUP($D247,'Design Component Spatial Info'!$C$2:$C$230,'Design Component Spatial Info'!E$2:E$230)</f>
        <v>10</v>
      </c>
      <c r="AE247" s="62">
        <f>LOOKUP($D247,'Design Component Spatial Info'!$C$2:$C$230,'Design Component Spatial Info'!F$2:F$230)</f>
        <v>669680.73199999996</v>
      </c>
      <c r="AF247" s="62">
        <f>LOOKUP($D247,'Design Component Spatial Info'!$C$2:$C$230,'Design Component Spatial Info'!G$2:G$230)</f>
        <v>5524621.8039999995</v>
      </c>
      <c r="AG247" s="67">
        <f t="shared" si="7"/>
        <v>0</v>
      </c>
      <c r="AH247" s="67">
        <f t="shared" si="8"/>
        <v>0</v>
      </c>
      <c r="AI247" s="136">
        <f>LOOKUP($D247,'Design Component Spatial Info'!$C$2:$C$230,'Design Component Spatial Info'!I$2:I$230)</f>
        <v>1385213.01945</v>
      </c>
      <c r="AJ247" s="136">
        <f>LOOKUP($D247,'Design Component Spatial Info'!$C$2:$C$230,'Design Component Spatial Info'!J$2:J$230)</f>
        <v>551688.90952999995</v>
      </c>
    </row>
    <row r="248" spans="1:38" x14ac:dyDescent="0.2">
      <c r="A248" s="60" t="s">
        <v>764</v>
      </c>
      <c r="B248" s="60" t="s">
        <v>161</v>
      </c>
      <c r="C248" s="60" t="s">
        <v>31</v>
      </c>
      <c r="D248" s="58" t="s">
        <v>214</v>
      </c>
      <c r="E248" s="58" t="s">
        <v>1176</v>
      </c>
      <c r="F248" s="65">
        <v>41732</v>
      </c>
      <c r="G248" s="60" t="s">
        <v>382</v>
      </c>
      <c r="H248" s="58" t="s">
        <v>385</v>
      </c>
      <c r="I248" s="87">
        <v>0.51458333333333328</v>
      </c>
      <c r="J248" s="58">
        <v>1</v>
      </c>
      <c r="K248" s="56" t="s">
        <v>95</v>
      </c>
      <c r="L248" s="67">
        <v>9</v>
      </c>
      <c r="M248" s="69">
        <v>2</v>
      </c>
      <c r="N248" s="67">
        <v>4</v>
      </c>
      <c r="O248" s="58" t="s">
        <v>63</v>
      </c>
      <c r="P248" s="56" t="s">
        <v>383</v>
      </c>
      <c r="Q248" s="69">
        <v>128</v>
      </c>
      <c r="R248" s="62">
        <v>1</v>
      </c>
      <c r="S248" s="56" t="s">
        <v>135</v>
      </c>
      <c r="T248" s="70" t="s">
        <v>39</v>
      </c>
      <c r="U248" s="56" t="s">
        <v>87</v>
      </c>
      <c r="V248" s="70">
        <v>295</v>
      </c>
      <c r="W248" s="70">
        <v>300</v>
      </c>
      <c r="X248" s="56" t="s">
        <v>145</v>
      </c>
      <c r="Y248" s="56" t="s">
        <v>121</v>
      </c>
      <c r="AA248" s="56" t="s">
        <v>1100</v>
      </c>
      <c r="AC248" s="70"/>
      <c r="AD248" s="62">
        <f>LOOKUP($D248,'Design Component Spatial Info'!$C$2:$C$230,'Design Component Spatial Info'!E$2:E$230)</f>
        <v>10</v>
      </c>
      <c r="AE248" s="62">
        <f>LOOKUP($D248,'Design Component Spatial Info'!$C$2:$C$230,'Design Component Spatial Info'!F$2:F$230)</f>
        <v>669472.85699999996</v>
      </c>
      <c r="AF248" s="62">
        <f>LOOKUP($D248,'Design Component Spatial Info'!$C$2:$C$230,'Design Component Spatial Info'!G$2:G$230)</f>
        <v>5523858.4409999996</v>
      </c>
      <c r="AG248" s="67">
        <f t="shared" si="7"/>
        <v>669200.96466388891</v>
      </c>
      <c r="AH248" s="67">
        <f t="shared" si="8"/>
        <v>5523985.2264785217</v>
      </c>
      <c r="AI248" s="136">
        <f>LOOKUP($D248,'Design Component Spatial Info'!$C$2:$C$230,'Design Component Spatial Info'!I$2:I$230)</f>
        <v>1385039.0347</v>
      </c>
      <c r="AJ248" s="136">
        <f>LOOKUP($D248,'Design Component Spatial Info'!$C$2:$C$230,'Design Component Spatial Info'!J$2:J$230)</f>
        <v>550917.20106999995</v>
      </c>
      <c r="AK248">
        <v>1384762</v>
      </c>
      <c r="AL248">
        <v>551032</v>
      </c>
    </row>
    <row r="249" spans="1:38" x14ac:dyDescent="0.2">
      <c r="A249" s="60" t="s">
        <v>764</v>
      </c>
      <c r="B249" s="60" t="s">
        <v>161</v>
      </c>
      <c r="C249" s="60" t="s">
        <v>31</v>
      </c>
      <c r="D249" s="58" t="s">
        <v>215</v>
      </c>
      <c r="E249" s="58" t="s">
        <v>1177</v>
      </c>
      <c r="F249" s="65">
        <v>41732</v>
      </c>
      <c r="G249" s="60" t="s">
        <v>382</v>
      </c>
      <c r="H249" s="58" t="s">
        <v>385</v>
      </c>
      <c r="I249" s="87">
        <v>0.51874999999999993</v>
      </c>
      <c r="J249" s="58">
        <v>1</v>
      </c>
      <c r="K249" s="56" t="s">
        <v>95</v>
      </c>
      <c r="L249" s="67">
        <v>9</v>
      </c>
      <c r="M249" s="89">
        <v>2</v>
      </c>
      <c r="N249" s="67">
        <v>4</v>
      </c>
      <c r="O249" s="58" t="s">
        <v>63</v>
      </c>
      <c r="P249" s="56" t="s">
        <v>383</v>
      </c>
      <c r="Q249" s="69">
        <v>72</v>
      </c>
      <c r="R249" s="62">
        <v>1</v>
      </c>
      <c r="S249" s="56" t="s">
        <v>135</v>
      </c>
      <c r="T249" s="70" t="s">
        <v>144</v>
      </c>
      <c r="U249" s="56" t="s">
        <v>87</v>
      </c>
      <c r="V249" s="70">
        <v>260</v>
      </c>
      <c r="W249" s="70">
        <v>200</v>
      </c>
      <c r="X249" s="56" t="s">
        <v>145</v>
      </c>
      <c r="Y249" s="56" t="s">
        <v>121</v>
      </c>
      <c r="AA249" s="56" t="s">
        <v>1101</v>
      </c>
      <c r="AC249" s="70"/>
      <c r="AD249" s="62">
        <f>LOOKUP($D249,'Design Component Spatial Info'!$C$2:$C$230,'Design Component Spatial Info'!E$2:E$230)</f>
        <v>10</v>
      </c>
      <c r="AE249" s="62">
        <f>LOOKUP($D249,'Design Component Spatial Info'!$C$2:$C$230,'Design Component Spatial Info'!F$2:F$230)</f>
        <v>669083.93200000003</v>
      </c>
      <c r="AF249" s="62">
        <f>LOOKUP($D249,'Design Component Spatial Info'!$C$2:$C$230,'Design Component Spatial Info'!G$2:G$230)</f>
        <v>5523192.3219999997</v>
      </c>
      <c r="AG249" s="67">
        <f t="shared" si="7"/>
        <v>668886.97044939757</v>
      </c>
      <c r="AH249" s="67">
        <f t="shared" si="8"/>
        <v>5523157.5923644667</v>
      </c>
      <c r="AI249" s="136">
        <f>LOOKUP($D249,'Design Component Spatial Info'!$C$2:$C$230,'Design Component Spatial Info'!I$2:I$230)</f>
        <v>1384679.8337399999</v>
      </c>
      <c r="AJ249" s="136">
        <f>LOOKUP($D249,'Design Component Spatial Info'!$C$2:$C$230,'Design Component Spatial Info'!J$2:J$230)</f>
        <v>550234.62529999996</v>
      </c>
      <c r="AK249">
        <v>1384485</v>
      </c>
      <c r="AL249">
        <v>550191</v>
      </c>
    </row>
    <row r="250" spans="1:38" x14ac:dyDescent="0.2">
      <c r="A250" s="60" t="s">
        <v>764</v>
      </c>
      <c r="B250" s="60" t="s">
        <v>161</v>
      </c>
      <c r="C250" s="60" t="s">
        <v>31</v>
      </c>
      <c r="D250" s="58" t="s">
        <v>216</v>
      </c>
      <c r="E250" s="58" t="s">
        <v>1177</v>
      </c>
      <c r="F250" s="65">
        <v>41732</v>
      </c>
      <c r="G250" s="60" t="s">
        <v>382</v>
      </c>
      <c r="H250" s="58" t="s">
        <v>385</v>
      </c>
      <c r="I250" s="87">
        <v>0.5229166666666667</v>
      </c>
      <c r="J250" s="58">
        <v>1</v>
      </c>
      <c r="K250" s="56" t="s">
        <v>95</v>
      </c>
      <c r="L250" s="67">
        <v>9</v>
      </c>
      <c r="M250" s="89">
        <v>1</v>
      </c>
      <c r="N250" s="67">
        <v>4</v>
      </c>
      <c r="O250" s="58" t="s">
        <v>63</v>
      </c>
      <c r="P250" s="56" t="s">
        <v>141</v>
      </c>
      <c r="Q250" s="69"/>
      <c r="R250" s="62">
        <v>0</v>
      </c>
      <c r="S250" s="70"/>
      <c r="T250" s="70"/>
      <c r="U250" s="70"/>
      <c r="V250" s="70"/>
      <c r="W250" s="70"/>
      <c r="AC250" s="70"/>
      <c r="AD250" s="62">
        <f>LOOKUP($D250,'Design Component Spatial Info'!$C$2:$C$230,'Design Component Spatial Info'!E$2:E$230)</f>
        <v>10</v>
      </c>
      <c r="AE250" s="62">
        <f>LOOKUP($D250,'Design Component Spatial Info'!$C$2:$C$230,'Design Component Spatial Info'!F$2:F$230)</f>
        <v>668885.38600000006</v>
      </c>
      <c r="AF250" s="62">
        <f>LOOKUP($D250,'Design Component Spatial Info'!$C$2:$C$230,'Design Component Spatial Info'!G$2:G$230)</f>
        <v>5522422.7489999998</v>
      </c>
      <c r="AG250" s="67">
        <f t="shared" si="7"/>
        <v>0</v>
      </c>
      <c r="AH250" s="67">
        <f t="shared" si="8"/>
        <v>0</v>
      </c>
      <c r="AI250" s="136">
        <f>LOOKUP($D250,'Design Component Spatial Info'!$C$2:$C$230,'Design Component Spatial Info'!I$2:I$230)</f>
        <v>1384515.4410699999</v>
      </c>
      <c r="AJ250" s="136">
        <f>LOOKUP($D250,'Design Component Spatial Info'!$C$2:$C$230,'Design Component Spatial Info'!J$2:J$230)</f>
        <v>549457.13558999996</v>
      </c>
    </row>
    <row r="251" spans="1:38" x14ac:dyDescent="0.2">
      <c r="A251" s="60" t="s">
        <v>764</v>
      </c>
      <c r="B251" s="60" t="s">
        <v>161</v>
      </c>
      <c r="C251" s="60" t="s">
        <v>31</v>
      </c>
      <c r="D251" s="58" t="s">
        <v>217</v>
      </c>
      <c r="E251" s="58" t="s">
        <v>1178</v>
      </c>
      <c r="F251" s="65">
        <v>41732</v>
      </c>
      <c r="G251" s="60" t="s">
        <v>382</v>
      </c>
      <c r="H251" s="58" t="s">
        <v>385</v>
      </c>
      <c r="I251" s="87">
        <v>0.52708333333333335</v>
      </c>
      <c r="J251" s="58">
        <v>1</v>
      </c>
      <c r="K251" s="56" t="s">
        <v>95</v>
      </c>
      <c r="L251" s="67">
        <v>9</v>
      </c>
      <c r="M251" s="89">
        <v>2</v>
      </c>
      <c r="N251" s="67">
        <v>4</v>
      </c>
      <c r="O251" s="58" t="s">
        <v>63</v>
      </c>
      <c r="P251" s="56" t="s">
        <v>141</v>
      </c>
      <c r="Q251" s="69"/>
      <c r="R251" s="62">
        <v>0</v>
      </c>
      <c r="S251" s="70"/>
      <c r="T251" s="70"/>
      <c r="U251" s="70"/>
      <c r="V251" s="70"/>
      <c r="W251" s="70"/>
      <c r="AC251" s="70"/>
      <c r="AD251" s="62">
        <f>LOOKUP($D251,'Design Component Spatial Info'!$C$2:$C$230,'Design Component Spatial Info'!E$2:E$230)</f>
        <v>10</v>
      </c>
      <c r="AE251" s="62">
        <f>LOOKUP($D251,'Design Component Spatial Info'!$C$2:$C$230,'Design Component Spatial Info'!F$2:F$230)</f>
        <v>668528.08600000001</v>
      </c>
      <c r="AF251" s="62">
        <f>LOOKUP($D251,'Design Component Spatial Info'!$C$2:$C$230,'Design Component Spatial Info'!G$2:G$230)</f>
        <v>5521851.6359999999</v>
      </c>
      <c r="AG251" s="67">
        <f t="shared" si="7"/>
        <v>0</v>
      </c>
      <c r="AH251" s="67">
        <f t="shared" si="8"/>
        <v>0</v>
      </c>
      <c r="AI251" s="136">
        <f>LOOKUP($D251,'Design Component Spatial Info'!$C$2:$C$230,'Design Component Spatial Info'!I$2:I$230)</f>
        <v>1384183.6361499999</v>
      </c>
      <c r="AJ251" s="136">
        <f>LOOKUP($D251,'Design Component Spatial Info'!$C$2:$C$230,'Design Component Spatial Info'!J$2:J$230)</f>
        <v>548870.86447000003</v>
      </c>
    </row>
    <row r="252" spans="1:38" x14ac:dyDescent="0.2">
      <c r="A252" s="60" t="s">
        <v>764</v>
      </c>
      <c r="B252" s="60" t="s">
        <v>161</v>
      </c>
      <c r="C252" s="60" t="s">
        <v>31</v>
      </c>
      <c r="D252" s="58" t="s">
        <v>218</v>
      </c>
      <c r="E252" s="58" t="s">
        <v>1179</v>
      </c>
      <c r="F252" s="65">
        <v>41732</v>
      </c>
      <c r="G252" s="60" t="s">
        <v>382</v>
      </c>
      <c r="H252" s="58" t="s">
        <v>385</v>
      </c>
      <c r="I252" s="87">
        <v>0.53194444444444444</v>
      </c>
      <c r="J252" s="58">
        <v>1</v>
      </c>
      <c r="K252" s="56" t="s">
        <v>95</v>
      </c>
      <c r="L252" s="67">
        <v>9</v>
      </c>
      <c r="M252" s="69">
        <v>2</v>
      </c>
      <c r="N252" s="67">
        <v>4</v>
      </c>
      <c r="O252" s="58" t="s">
        <v>63</v>
      </c>
      <c r="P252" s="56" t="s">
        <v>141</v>
      </c>
      <c r="Q252" s="69"/>
      <c r="R252" s="62">
        <v>0</v>
      </c>
      <c r="S252" s="70"/>
      <c r="T252" s="70"/>
      <c r="U252" s="70"/>
      <c r="V252" s="70"/>
      <c r="W252" s="70"/>
      <c r="AC252" s="70"/>
      <c r="AD252" s="62">
        <f>LOOKUP($D252,'Design Component Spatial Info'!$C$2:$C$230,'Design Component Spatial Info'!E$2:E$230)</f>
        <v>10</v>
      </c>
      <c r="AE252" s="62">
        <f>LOOKUP($D252,'Design Component Spatial Info'!$C$2:$C$230,'Design Component Spatial Info'!F$2:F$230)</f>
        <v>667989</v>
      </c>
      <c r="AF252" s="62">
        <f>LOOKUP($D252,'Design Component Spatial Info'!$C$2:$C$230,'Design Component Spatial Info'!G$2:G$230)</f>
        <v>5522435.1780000003</v>
      </c>
      <c r="AG252" s="67">
        <f t="shared" si="7"/>
        <v>0</v>
      </c>
      <c r="AH252" s="67">
        <f t="shared" si="8"/>
        <v>0</v>
      </c>
      <c r="AI252" s="136">
        <f>LOOKUP($D252,'Design Component Spatial Info'!$C$2:$C$230,'Design Component Spatial Info'!I$2:I$230)</f>
        <v>1383619.1559900001</v>
      </c>
      <c r="AJ252" s="136">
        <f>LOOKUP($D252,'Design Component Spatial Info'!$C$2:$C$230,'Design Component Spatial Info'!J$2:J$230)</f>
        <v>549429.90552999999</v>
      </c>
    </row>
    <row r="253" spans="1:38" x14ac:dyDescent="0.2">
      <c r="A253" s="60" t="s">
        <v>764</v>
      </c>
      <c r="B253" s="60" t="s">
        <v>161</v>
      </c>
      <c r="C253" s="60" t="s">
        <v>31</v>
      </c>
      <c r="D253" s="58" t="s">
        <v>219</v>
      </c>
      <c r="E253" s="58" t="s">
        <v>1179</v>
      </c>
      <c r="F253" s="65">
        <v>41732</v>
      </c>
      <c r="G253" s="60" t="s">
        <v>382</v>
      </c>
      <c r="H253" s="58" t="s">
        <v>385</v>
      </c>
      <c r="I253" s="87">
        <v>0.53611111111111109</v>
      </c>
      <c r="J253" s="58">
        <v>1</v>
      </c>
      <c r="K253" s="56" t="s">
        <v>95</v>
      </c>
      <c r="L253" s="67">
        <v>9</v>
      </c>
      <c r="M253" s="89">
        <v>2</v>
      </c>
      <c r="N253" s="67">
        <v>4</v>
      </c>
      <c r="O253" s="58" t="s">
        <v>63</v>
      </c>
      <c r="P253" s="56" t="s">
        <v>141</v>
      </c>
      <c r="Q253" s="69"/>
      <c r="R253" s="62">
        <v>0</v>
      </c>
      <c r="S253" s="70"/>
      <c r="T253" s="70"/>
      <c r="U253" s="70"/>
      <c r="V253" s="70"/>
      <c r="W253" s="70"/>
      <c r="AC253" s="70"/>
      <c r="AD253" s="62">
        <f>LOOKUP($D253,'Design Component Spatial Info'!$C$2:$C$230,'Design Component Spatial Info'!E$2:E$230)</f>
        <v>10</v>
      </c>
      <c r="AE253" s="62">
        <f>LOOKUP($D253,'Design Component Spatial Info'!$C$2:$C$230,'Design Component Spatial Info'!F$2:F$230)</f>
        <v>667250.14199999999</v>
      </c>
      <c r="AF253" s="62">
        <f>LOOKUP($D253,'Design Component Spatial Info'!$C$2:$C$230,'Design Component Spatial Info'!G$2:G$230)</f>
        <v>5522710.165</v>
      </c>
      <c r="AG253" s="67">
        <f t="shared" si="7"/>
        <v>0</v>
      </c>
      <c r="AH253" s="67">
        <f t="shared" si="8"/>
        <v>0</v>
      </c>
      <c r="AI253" s="136">
        <f>LOOKUP($D253,'Design Component Spatial Info'!$C$2:$C$230,'Design Component Spatial Info'!I$2:I$230)</f>
        <v>1382868.6838799999</v>
      </c>
      <c r="AJ253" s="136">
        <f>LOOKUP($D253,'Design Component Spatial Info'!$C$2:$C$230,'Design Component Spatial Info'!J$2:J$230)</f>
        <v>549671.91280000005</v>
      </c>
    </row>
    <row r="254" spans="1:38" x14ac:dyDescent="0.2">
      <c r="A254" s="60" t="s">
        <v>764</v>
      </c>
      <c r="B254" s="60" t="s">
        <v>161</v>
      </c>
      <c r="C254" s="60" t="s">
        <v>31</v>
      </c>
      <c r="D254" s="58" t="s">
        <v>220</v>
      </c>
      <c r="E254" s="58" t="s">
        <v>799</v>
      </c>
      <c r="F254" s="65">
        <v>41732</v>
      </c>
      <c r="G254" s="60" t="s">
        <v>382</v>
      </c>
      <c r="H254" s="58" t="s">
        <v>385</v>
      </c>
      <c r="I254" s="87">
        <v>0.54027777777777775</v>
      </c>
      <c r="J254" s="58">
        <v>1</v>
      </c>
      <c r="K254" s="56" t="s">
        <v>95</v>
      </c>
      <c r="L254" s="67">
        <v>9</v>
      </c>
      <c r="M254" s="69">
        <v>3</v>
      </c>
      <c r="N254" s="67">
        <v>4</v>
      </c>
      <c r="O254" s="58" t="s">
        <v>63</v>
      </c>
      <c r="P254" s="56" t="s">
        <v>383</v>
      </c>
      <c r="Q254" s="69">
        <v>120</v>
      </c>
      <c r="R254" s="62">
        <v>1</v>
      </c>
      <c r="S254" s="56" t="s">
        <v>135</v>
      </c>
      <c r="T254" s="70" t="s">
        <v>144</v>
      </c>
      <c r="U254" s="56" t="s">
        <v>87</v>
      </c>
      <c r="V254" s="70">
        <v>165</v>
      </c>
      <c r="W254" s="70">
        <v>127</v>
      </c>
      <c r="X254" s="56" t="s">
        <v>145</v>
      </c>
      <c r="Y254" s="56" t="s">
        <v>121</v>
      </c>
      <c r="AA254" s="56" t="s">
        <v>1102</v>
      </c>
      <c r="AC254" s="70"/>
      <c r="AD254" s="62">
        <f>LOOKUP($D254,'Design Component Spatial Info'!$C$2:$C$230,'Design Component Spatial Info'!E$2:E$230)</f>
        <v>10</v>
      </c>
      <c r="AE254" s="62">
        <f>LOOKUP($D254,'Design Component Spatial Info'!$C$2:$C$230,'Design Component Spatial Info'!F$2:F$230)</f>
        <v>666639.55799999996</v>
      </c>
      <c r="AF254" s="62">
        <f>LOOKUP($D254,'Design Component Spatial Info'!$C$2:$C$230,'Design Component Spatial Info'!G$2:G$230)</f>
        <v>5522542.6699999999</v>
      </c>
      <c r="AG254" s="67">
        <f t="shared" si="7"/>
        <v>666672.42801872804</v>
      </c>
      <c r="AH254" s="67">
        <f t="shared" si="8"/>
        <v>5522419.9974200614</v>
      </c>
      <c r="AI254" s="136">
        <f>LOOKUP($D254,'Design Component Spatial Info'!$C$2:$C$230,'Design Component Spatial Info'!I$2:I$230)</f>
        <v>1382265.9386499999</v>
      </c>
      <c r="AJ254" s="136">
        <f>LOOKUP($D254,'Design Component Spatial Info'!$C$2:$C$230,'Design Component Spatial Info'!J$2:J$230)</f>
        <v>549477.61059000005</v>
      </c>
      <c r="AK254">
        <v>1382304</v>
      </c>
      <c r="AL254">
        <v>549357</v>
      </c>
    </row>
    <row r="255" spans="1:38" x14ac:dyDescent="0.2">
      <c r="A255" s="60" t="s">
        <v>764</v>
      </c>
      <c r="B255" s="60" t="s">
        <v>161</v>
      </c>
      <c r="C255" s="60" t="s">
        <v>31</v>
      </c>
      <c r="D255" s="58" t="s">
        <v>221</v>
      </c>
      <c r="E255" s="58" t="s">
        <v>1180</v>
      </c>
      <c r="F255" s="65">
        <v>41732</v>
      </c>
      <c r="G255" s="60" t="s">
        <v>382</v>
      </c>
      <c r="H255" s="58" t="s">
        <v>385</v>
      </c>
      <c r="I255" s="87">
        <v>0.5444444444444444</v>
      </c>
      <c r="J255" s="58">
        <v>1</v>
      </c>
      <c r="K255" s="56" t="s">
        <v>95</v>
      </c>
      <c r="L255" s="67">
        <v>9</v>
      </c>
      <c r="M255" s="69">
        <v>3</v>
      </c>
      <c r="N255" s="67">
        <v>4</v>
      </c>
      <c r="O255" s="58" t="s">
        <v>63</v>
      </c>
      <c r="P255" s="56" t="s">
        <v>383</v>
      </c>
      <c r="Q255" s="69">
        <v>15</v>
      </c>
      <c r="R255" s="62">
        <v>1</v>
      </c>
      <c r="S255" s="56" t="s">
        <v>135</v>
      </c>
      <c r="T255" s="70" t="s">
        <v>144</v>
      </c>
      <c r="U255" s="56" t="s">
        <v>87</v>
      </c>
      <c r="V255" s="70">
        <v>247</v>
      </c>
      <c r="W255" s="70">
        <v>217</v>
      </c>
      <c r="X255" s="56" t="s">
        <v>145</v>
      </c>
      <c r="Y255" s="56" t="s">
        <v>121</v>
      </c>
      <c r="AA255" s="56" t="s">
        <v>1103</v>
      </c>
      <c r="AC255" s="70"/>
      <c r="AD255" s="62">
        <f>LOOKUP($D255,'Design Component Spatial Info'!$C$2:$C$230,'Design Component Spatial Info'!E$2:E$230)</f>
        <v>10</v>
      </c>
      <c r="AE255" s="62">
        <f>LOOKUP($D255,'Design Component Spatial Info'!$C$2:$C$230,'Design Component Spatial Info'!F$2:F$230)</f>
        <v>666006.58400000003</v>
      </c>
      <c r="AF255" s="62">
        <f>LOOKUP($D255,'Design Component Spatial Info'!$C$2:$C$230,'Design Component Spatial Info'!G$2:G$230)</f>
        <v>5522055.1459999997</v>
      </c>
      <c r="AG255" s="67">
        <f t="shared" si="7"/>
        <v>665806.83444680087</v>
      </c>
      <c r="AH255" s="67">
        <f t="shared" si="8"/>
        <v>5521970.3573451173</v>
      </c>
      <c r="AI255" s="136">
        <f>LOOKUP($D255,'Design Component Spatial Info'!$C$2:$C$230,'Design Component Spatial Info'!I$2:I$230)</f>
        <v>1381654.94796</v>
      </c>
      <c r="AJ255" s="136">
        <f>LOOKUP($D255,'Design Component Spatial Info'!$C$2:$C$230,'Design Component Spatial Info'!J$2:J$230)</f>
        <v>548962.65055000002</v>
      </c>
      <c r="AK255">
        <v>1381459</v>
      </c>
      <c r="AL255">
        <v>548869</v>
      </c>
    </row>
    <row r="256" spans="1:38" x14ac:dyDescent="0.2">
      <c r="A256" s="60" t="s">
        <v>764</v>
      </c>
      <c r="B256" s="60" t="s">
        <v>161</v>
      </c>
      <c r="C256" s="60" t="s">
        <v>31</v>
      </c>
      <c r="D256" s="58" t="s">
        <v>222</v>
      </c>
      <c r="E256" s="58" t="s">
        <v>1180</v>
      </c>
      <c r="F256" s="65">
        <v>41732</v>
      </c>
      <c r="G256" s="60" t="s">
        <v>382</v>
      </c>
      <c r="H256" s="58" t="s">
        <v>385</v>
      </c>
      <c r="I256" s="87">
        <v>0.5493055555555556</v>
      </c>
      <c r="J256" s="58">
        <v>1</v>
      </c>
      <c r="K256" s="56" t="s">
        <v>95</v>
      </c>
      <c r="L256" s="67">
        <v>9</v>
      </c>
      <c r="M256" s="89">
        <v>2</v>
      </c>
      <c r="N256" s="67">
        <v>4</v>
      </c>
      <c r="O256" s="58" t="s">
        <v>63</v>
      </c>
      <c r="P256" s="56" t="s">
        <v>141</v>
      </c>
      <c r="Q256" s="69"/>
      <c r="R256" s="62">
        <v>0</v>
      </c>
      <c r="S256" s="70"/>
      <c r="T256" s="70"/>
      <c r="U256" s="70"/>
      <c r="V256" s="70"/>
      <c r="W256" s="70"/>
      <c r="AC256" s="70"/>
      <c r="AD256" s="62">
        <f>LOOKUP($D256,'Design Component Spatial Info'!$C$2:$C$230,'Design Component Spatial Info'!E$2:E$230)</f>
        <v>10</v>
      </c>
      <c r="AE256" s="62">
        <f>LOOKUP($D256,'Design Component Spatial Info'!$C$2:$C$230,'Design Component Spatial Info'!F$2:F$230)</f>
        <v>665334.48199999996</v>
      </c>
      <c r="AF256" s="62">
        <f>LOOKUP($D256,'Design Component Spatial Info'!$C$2:$C$230,'Design Component Spatial Info'!G$2:G$230)</f>
        <v>5521136.5590000004</v>
      </c>
      <c r="AG256" s="67">
        <f t="shared" si="7"/>
        <v>0</v>
      </c>
      <c r="AH256" s="67">
        <f t="shared" si="8"/>
        <v>0</v>
      </c>
      <c r="AI256" s="136">
        <f>LOOKUP($D256,'Design Component Spatial Info'!$C$2:$C$230,'Design Component Spatial Info'!I$2:I$230)</f>
        <v>1381023.88197</v>
      </c>
      <c r="AJ256" s="136">
        <f>LOOKUP($D256,'Design Component Spatial Info'!$C$2:$C$230,'Design Component Spatial Info'!J$2:J$230)</f>
        <v>548015.38584999996</v>
      </c>
    </row>
    <row r="257" spans="1:38" x14ac:dyDescent="0.2">
      <c r="A257" s="60" t="s">
        <v>764</v>
      </c>
      <c r="B257" s="60" t="s">
        <v>161</v>
      </c>
      <c r="C257" s="60" t="s">
        <v>31</v>
      </c>
      <c r="D257" s="58" t="s">
        <v>223</v>
      </c>
      <c r="E257" s="58" t="s">
        <v>1181</v>
      </c>
      <c r="F257" s="65">
        <v>41732</v>
      </c>
      <c r="G257" s="60" t="s">
        <v>382</v>
      </c>
      <c r="H257" s="58" t="s">
        <v>385</v>
      </c>
      <c r="I257" s="87">
        <v>0.55347222222222225</v>
      </c>
      <c r="J257" s="58">
        <v>1</v>
      </c>
      <c r="K257" s="56" t="s">
        <v>95</v>
      </c>
      <c r="L257" s="67">
        <v>9</v>
      </c>
      <c r="M257" s="89">
        <v>3</v>
      </c>
      <c r="N257" s="70">
        <v>3</v>
      </c>
      <c r="O257" s="58" t="s">
        <v>63</v>
      </c>
      <c r="P257" s="56" t="s">
        <v>141</v>
      </c>
      <c r="Q257" s="69"/>
      <c r="R257" s="62">
        <v>0</v>
      </c>
      <c r="S257" s="70"/>
      <c r="T257" s="70"/>
      <c r="U257" s="70"/>
      <c r="V257" s="70"/>
      <c r="W257" s="70"/>
      <c r="AC257" s="70"/>
      <c r="AD257" s="62">
        <f>LOOKUP($D257,'Design Component Spatial Info'!$C$2:$C$230,'Design Component Spatial Info'!E$2:E$230)</f>
        <v>10</v>
      </c>
      <c r="AE257" s="62">
        <f>LOOKUP($D257,'Design Component Spatial Info'!$C$2:$C$230,'Design Component Spatial Info'!F$2:F$230)</f>
        <v>665243.86100000003</v>
      </c>
      <c r="AF257" s="62">
        <f>LOOKUP($D257,'Design Component Spatial Info'!$C$2:$C$230,'Design Component Spatial Info'!G$2:G$230)</f>
        <v>5519691.5029999996</v>
      </c>
      <c r="AG257" s="67">
        <f t="shared" si="7"/>
        <v>0</v>
      </c>
      <c r="AH257" s="67">
        <f t="shared" si="8"/>
        <v>0</v>
      </c>
      <c r="AI257" s="136">
        <f>LOOKUP($D257,'Design Component Spatial Info'!$C$2:$C$230,'Design Component Spatial Info'!I$2:I$230)</f>
        <v>1380997.13316</v>
      </c>
      <c r="AJ257" s="136">
        <f>LOOKUP($D257,'Design Component Spatial Info'!$C$2:$C$230,'Design Component Spatial Info'!J$2:J$230)</f>
        <v>546567.96175999998</v>
      </c>
    </row>
    <row r="258" spans="1:38" x14ac:dyDescent="0.2">
      <c r="A258" s="60" t="s">
        <v>764</v>
      </c>
      <c r="B258" s="60" t="s">
        <v>161</v>
      </c>
      <c r="C258" s="60" t="s">
        <v>31</v>
      </c>
      <c r="D258" s="58" t="s">
        <v>224</v>
      </c>
      <c r="E258" s="58" t="s">
        <v>1182</v>
      </c>
      <c r="F258" s="65">
        <v>41732</v>
      </c>
      <c r="G258" s="60" t="s">
        <v>382</v>
      </c>
      <c r="H258" s="58" t="s">
        <v>385</v>
      </c>
      <c r="I258" s="87">
        <v>0.55694444444444446</v>
      </c>
      <c r="J258" s="58">
        <v>1</v>
      </c>
      <c r="K258" s="56" t="s">
        <v>95</v>
      </c>
      <c r="L258" s="67">
        <v>9</v>
      </c>
      <c r="M258" s="69">
        <v>3</v>
      </c>
      <c r="N258" s="70">
        <v>3</v>
      </c>
      <c r="O258" s="58" t="s">
        <v>63</v>
      </c>
      <c r="P258" s="56" t="s">
        <v>141</v>
      </c>
      <c r="Q258" s="69"/>
      <c r="R258" s="62">
        <v>0</v>
      </c>
      <c r="S258" s="70"/>
      <c r="T258" s="70"/>
      <c r="U258" s="70"/>
      <c r="V258" s="70"/>
      <c r="W258" s="70"/>
      <c r="AC258" s="70"/>
      <c r="AD258" s="62">
        <f>LOOKUP($D258,'Design Component Spatial Info'!$C$2:$C$230,'Design Component Spatial Info'!E$2:E$230)</f>
        <v>10</v>
      </c>
      <c r="AE258" s="62">
        <f>LOOKUP($D258,'Design Component Spatial Info'!$C$2:$C$230,'Design Component Spatial Info'!F$2:F$230)</f>
        <v>664707.245</v>
      </c>
      <c r="AF258" s="62">
        <f>LOOKUP($D258,'Design Component Spatial Info'!$C$2:$C$230,'Design Component Spatial Info'!G$2:G$230)</f>
        <v>5519151.8679999998</v>
      </c>
      <c r="AG258" s="67">
        <f t="shared" si="7"/>
        <v>0</v>
      </c>
      <c r="AH258" s="67">
        <f t="shared" si="8"/>
        <v>0</v>
      </c>
      <c r="AI258" s="136">
        <f>LOOKUP($D258,'Design Component Spatial Info'!$C$2:$C$230,'Design Component Spatial Info'!I$2:I$230)</f>
        <v>1380484.70891</v>
      </c>
      <c r="AJ258" s="136">
        <f>LOOKUP($D258,'Design Component Spatial Info'!$C$2:$C$230,'Design Component Spatial Info'!J$2:J$230)</f>
        <v>546005.22236999997</v>
      </c>
    </row>
    <row r="259" spans="1:38" x14ac:dyDescent="0.2">
      <c r="A259" s="60" t="s">
        <v>764</v>
      </c>
      <c r="B259" s="60" t="s">
        <v>161</v>
      </c>
      <c r="C259" s="60" t="s">
        <v>31</v>
      </c>
      <c r="D259" s="58" t="s">
        <v>225</v>
      </c>
      <c r="E259" s="58" t="s">
        <v>1182</v>
      </c>
      <c r="F259" s="65">
        <v>41732</v>
      </c>
      <c r="G259" s="60" t="s">
        <v>382</v>
      </c>
      <c r="H259" s="58" t="s">
        <v>385</v>
      </c>
      <c r="I259" s="87">
        <v>0.56111111111111112</v>
      </c>
      <c r="J259" s="58">
        <v>1</v>
      </c>
      <c r="K259" s="56" t="s">
        <v>95</v>
      </c>
      <c r="L259" s="67">
        <v>9</v>
      </c>
      <c r="M259" s="69">
        <v>3</v>
      </c>
      <c r="N259" s="70">
        <v>3</v>
      </c>
      <c r="O259" s="58" t="s">
        <v>63</v>
      </c>
      <c r="P259" s="56" t="s">
        <v>141</v>
      </c>
      <c r="Q259" s="69"/>
      <c r="R259" s="62">
        <v>0</v>
      </c>
      <c r="S259" s="70"/>
      <c r="T259" s="70"/>
      <c r="U259" s="70"/>
      <c r="V259" s="70"/>
      <c r="W259" s="70"/>
      <c r="AC259" s="70"/>
      <c r="AD259" s="62">
        <f>LOOKUP($D259,'Design Component Spatial Info'!$C$2:$C$230,'Design Component Spatial Info'!E$2:E$230)</f>
        <v>10</v>
      </c>
      <c r="AE259" s="62">
        <f>LOOKUP($D259,'Design Component Spatial Info'!$C$2:$C$230,'Design Component Spatial Info'!F$2:F$230)</f>
        <v>664285.18299999996</v>
      </c>
      <c r="AF259" s="62">
        <f>LOOKUP($D259,'Design Component Spatial Info'!$C$2:$C$230,'Design Component Spatial Info'!G$2:G$230)</f>
        <v>5518559.4500000002</v>
      </c>
      <c r="AG259" s="67">
        <f t="shared" ref="AG259:AG262" si="9">IF(V259="",0,SIN(RADIANS(VALUE(V259)))*VALUE(W259)+AE259)</f>
        <v>0</v>
      </c>
      <c r="AH259" s="67">
        <f t="shared" ref="AH259:AH262" si="10">IF(V259="",0,COS(RADIANS(VALUE(V259)))*VALUE(W259)+AF259)</f>
        <v>0</v>
      </c>
      <c r="AI259" s="136">
        <f>LOOKUP($D259,'Design Component Spatial Info'!$C$2:$C$230,'Design Component Spatial Info'!I$2:I$230)</f>
        <v>1380089.0864500001</v>
      </c>
      <c r="AJ259" s="136">
        <f>LOOKUP($D259,'Design Component Spatial Info'!$C$2:$C$230,'Design Component Spatial Info'!J$2:J$230)</f>
        <v>545394.82738000003</v>
      </c>
    </row>
    <row r="260" spans="1:38" x14ac:dyDescent="0.2">
      <c r="A260" s="60" t="s">
        <v>764</v>
      </c>
      <c r="B260" s="60" t="s">
        <v>161</v>
      </c>
      <c r="C260" s="60" t="s">
        <v>31</v>
      </c>
      <c r="D260" s="58" t="s">
        <v>226</v>
      </c>
      <c r="E260" s="58" t="s">
        <v>797</v>
      </c>
      <c r="F260" s="65">
        <v>41732</v>
      </c>
      <c r="G260" s="60" t="s">
        <v>382</v>
      </c>
      <c r="H260" s="58" t="s">
        <v>385</v>
      </c>
      <c r="I260" s="87">
        <v>0.56527777777777777</v>
      </c>
      <c r="J260" s="58">
        <v>1</v>
      </c>
      <c r="K260" s="56" t="s">
        <v>95</v>
      </c>
      <c r="L260" s="67">
        <v>9</v>
      </c>
      <c r="M260" s="69">
        <v>2</v>
      </c>
      <c r="N260" s="70">
        <v>3</v>
      </c>
      <c r="O260" s="58" t="s">
        <v>63</v>
      </c>
      <c r="P260" s="56" t="s">
        <v>141</v>
      </c>
      <c r="Q260" s="69"/>
      <c r="R260" s="62">
        <v>0</v>
      </c>
      <c r="S260" s="70"/>
      <c r="T260" s="70"/>
      <c r="U260" s="70"/>
      <c r="V260" s="70"/>
      <c r="W260" s="70"/>
      <c r="AC260" s="70"/>
      <c r="AD260" s="62">
        <f>LOOKUP($D260,'Design Component Spatial Info'!$C$2:$C$230,'Design Component Spatial Info'!E$2:E$230)</f>
        <v>10</v>
      </c>
      <c r="AE260" s="62">
        <f>LOOKUP($D260,'Design Component Spatial Info'!$C$2:$C$230,'Design Component Spatial Info'!F$2:F$230)</f>
        <v>663784.59</v>
      </c>
      <c r="AF260" s="62">
        <f>LOOKUP($D260,'Design Component Spatial Info'!$C$2:$C$230,'Design Component Spatial Info'!G$2:G$230)</f>
        <v>5518003.6059999997</v>
      </c>
      <c r="AG260" s="67">
        <f t="shared" si="9"/>
        <v>0</v>
      </c>
      <c r="AH260" s="67">
        <f t="shared" si="10"/>
        <v>0</v>
      </c>
      <c r="AI260" s="136">
        <f>LOOKUP($D260,'Design Component Spatial Info'!$C$2:$C$230,'Design Component Spatial Info'!I$2:I$230)</f>
        <v>1379613.3651399999</v>
      </c>
      <c r="AJ260" s="136">
        <f>LOOKUP($D260,'Design Component Spatial Info'!$C$2:$C$230,'Design Component Spatial Info'!J$2:J$230)</f>
        <v>544817.49745000002</v>
      </c>
    </row>
    <row r="261" spans="1:38" x14ac:dyDescent="0.2">
      <c r="A261" s="60" t="s">
        <v>764</v>
      </c>
      <c r="B261" s="60" t="s">
        <v>161</v>
      </c>
      <c r="C261" s="60" t="s">
        <v>31</v>
      </c>
      <c r="D261" s="58" t="s">
        <v>227</v>
      </c>
      <c r="E261" s="58" t="s">
        <v>1183</v>
      </c>
      <c r="F261" s="65">
        <v>41732</v>
      </c>
      <c r="G261" s="60" t="s">
        <v>382</v>
      </c>
      <c r="H261" s="58" t="s">
        <v>385</v>
      </c>
      <c r="I261" s="87">
        <v>0.56944444444444442</v>
      </c>
      <c r="J261" s="58">
        <v>1</v>
      </c>
      <c r="K261" s="56" t="s">
        <v>95</v>
      </c>
      <c r="L261" s="67">
        <v>9</v>
      </c>
      <c r="M261" s="69">
        <v>2</v>
      </c>
      <c r="N261" s="70">
        <v>3</v>
      </c>
      <c r="O261" s="58" t="s">
        <v>63</v>
      </c>
      <c r="P261" s="56" t="s">
        <v>141</v>
      </c>
      <c r="Q261" s="69"/>
      <c r="R261" s="62">
        <v>0</v>
      </c>
      <c r="S261" s="70"/>
      <c r="T261" s="70"/>
      <c r="U261" s="70"/>
      <c r="V261" s="70"/>
      <c r="W261" s="70"/>
      <c r="AC261" s="70"/>
      <c r="AD261" s="62">
        <f>LOOKUP($D261,'Design Component Spatial Info'!$C$2:$C$230,'Design Component Spatial Info'!E$2:E$230)</f>
        <v>10</v>
      </c>
      <c r="AE261" s="62">
        <f>LOOKUP($D261,'Design Component Spatial Info'!$C$2:$C$230,'Design Component Spatial Info'!F$2:F$230)</f>
        <v>663352.18000000005</v>
      </c>
      <c r="AF261" s="62">
        <f>LOOKUP($D261,'Design Component Spatial Info'!$C$2:$C$230,'Design Component Spatial Info'!G$2:G$230)</f>
        <v>5517419.9800000004</v>
      </c>
      <c r="AG261" s="67">
        <f t="shared" si="9"/>
        <v>0</v>
      </c>
      <c r="AH261" s="67">
        <f t="shared" si="10"/>
        <v>0</v>
      </c>
      <c r="AI261" s="136">
        <f>LOOKUP($D261,'Design Component Spatial Info'!$C$2:$C$230,'Design Component Spatial Info'!I$2:I$230)</f>
        <v>1379207.00229</v>
      </c>
      <c r="AJ261" s="136">
        <f>LOOKUP($D261,'Design Component Spatial Info'!$C$2:$C$230,'Design Component Spatial Info'!J$2:J$230)</f>
        <v>544215.43394999998</v>
      </c>
    </row>
    <row r="262" spans="1:38" x14ac:dyDescent="0.2">
      <c r="A262" s="60" t="s">
        <v>764</v>
      </c>
      <c r="B262" s="60" t="s">
        <v>161</v>
      </c>
      <c r="C262" s="60" t="s">
        <v>31</v>
      </c>
      <c r="D262" s="58" t="s">
        <v>396</v>
      </c>
      <c r="E262" s="58" t="s">
        <v>1183</v>
      </c>
      <c r="F262" s="65">
        <v>41732</v>
      </c>
      <c r="G262" s="60" t="s">
        <v>382</v>
      </c>
      <c r="H262" s="58" t="s">
        <v>385</v>
      </c>
      <c r="I262" s="87">
        <v>0.57430555555555551</v>
      </c>
      <c r="J262" s="67">
        <v>1</v>
      </c>
      <c r="K262" s="56" t="s">
        <v>95</v>
      </c>
      <c r="L262" s="67">
        <v>9</v>
      </c>
      <c r="M262" s="69">
        <v>3</v>
      </c>
      <c r="N262" s="70">
        <v>3</v>
      </c>
      <c r="O262" s="58" t="s">
        <v>63</v>
      </c>
      <c r="P262" s="56" t="s">
        <v>141</v>
      </c>
      <c r="Q262" s="69"/>
      <c r="R262" s="62">
        <v>0</v>
      </c>
      <c r="S262" s="70"/>
      <c r="T262" s="70"/>
      <c r="U262" s="70"/>
      <c r="V262" s="70"/>
      <c r="W262" s="70"/>
      <c r="AC262" s="70"/>
      <c r="AD262" s="62">
        <f>LOOKUP($D262,'Design Component Spatial Info'!$C$2:$C$230,'Design Component Spatial Info'!E$2:E$230)</f>
        <v>10</v>
      </c>
      <c r="AE262" s="62">
        <f>LOOKUP($D262,'Design Component Spatial Info'!$C$2:$C$230,'Design Component Spatial Info'!F$2:F$230)</f>
        <v>663072</v>
      </c>
      <c r="AF262" s="62">
        <f>LOOKUP($D262,'Design Component Spatial Info'!$C$2:$C$230,'Design Component Spatial Info'!G$2:G$230)</f>
        <v>5516707</v>
      </c>
      <c r="AG262" s="67">
        <f t="shared" si="9"/>
        <v>0</v>
      </c>
      <c r="AH262" s="67">
        <f t="shared" si="10"/>
        <v>0</v>
      </c>
      <c r="AI262" s="136">
        <f>LOOKUP($D262,'Design Component Spatial Info'!$C$2:$C$230,'Design Component Spatial Info'!I$2:I$230)</f>
        <v>1378958.86</v>
      </c>
      <c r="AJ262" s="136">
        <f>LOOKUP($D262,'Design Component Spatial Info'!$C$2:$C$230,'Design Component Spatial Info'!J$2:J$230)</f>
        <v>543490.8872</v>
      </c>
    </row>
    <row r="263" spans="1:38" x14ac:dyDescent="0.2">
      <c r="A263" s="60" t="s">
        <v>764</v>
      </c>
      <c r="B263" s="60" t="s">
        <v>381</v>
      </c>
      <c r="C263" s="60" t="s">
        <v>31</v>
      </c>
      <c r="D263" s="98" t="s">
        <v>162</v>
      </c>
      <c r="E263" s="58"/>
      <c r="F263" s="65">
        <v>41758</v>
      </c>
      <c r="G263" s="60" t="s">
        <v>948</v>
      </c>
      <c r="H263" s="58" t="s">
        <v>947</v>
      </c>
      <c r="I263" s="57">
        <v>0.22708333333333333</v>
      </c>
      <c r="J263" s="67">
        <v>1</v>
      </c>
      <c r="K263" s="56" t="s">
        <v>95</v>
      </c>
      <c r="L263" s="69">
        <v>0</v>
      </c>
      <c r="M263" s="69">
        <v>2</v>
      </c>
      <c r="N263" s="69">
        <v>1</v>
      </c>
      <c r="O263" s="58" t="s">
        <v>63</v>
      </c>
      <c r="P263" s="56" t="s">
        <v>141</v>
      </c>
      <c r="Q263" s="69"/>
      <c r="R263" s="62">
        <v>0</v>
      </c>
      <c r="S263" s="70"/>
      <c r="T263" s="70"/>
      <c r="U263" s="70"/>
      <c r="V263" s="69"/>
      <c r="W263" s="69"/>
      <c r="AC263" s="70"/>
      <c r="AD263" s="62">
        <f>LOOKUP($D263,'Design Component Spatial Info'!$C$2:$C$230,'Design Component Spatial Info'!E$2:E$230)</f>
        <v>11</v>
      </c>
      <c r="AE263" s="62">
        <f>LOOKUP($D263,'Design Component Spatial Info'!$C$2:$C$230,'Design Component Spatial Info'!F$2:F$230)</f>
        <v>323399.83199999999</v>
      </c>
      <c r="AF263" s="62">
        <f>LOOKUP($D263,'Design Component Spatial Info'!$C$2:$C$230,'Design Component Spatial Info'!G$2:G$230)</f>
        <v>5447801.2290000003</v>
      </c>
      <c r="AG263" s="67">
        <f t="shared" ref="AG263:AG326" si="11">IF(V263="",0,SIN(RADIANS(VALUE(V263)))*VALUE(W263)+AE263)</f>
        <v>0</v>
      </c>
      <c r="AH263" s="67">
        <f t="shared" ref="AH263:AH326" si="12">IF(V263="",0,COS(RADIANS(VALUE(V263)))*VALUE(W263)+AF263)</f>
        <v>0</v>
      </c>
      <c r="AI263" s="136">
        <f>LOOKUP($D263,'Design Component Spatial Info'!$C$2:$C$230,'Design Component Spatial Info'!I$2:I$230)</f>
        <v>1479609</v>
      </c>
      <c r="AJ263" s="136">
        <f>LOOKUP($D263,'Design Component Spatial Info'!$C$2:$C$230,'Design Component Spatial Info'!J$2:J$230)</f>
        <v>482439</v>
      </c>
    </row>
    <row r="264" spans="1:38" x14ac:dyDescent="0.2">
      <c r="A264" s="60" t="s">
        <v>764</v>
      </c>
      <c r="B264" s="60" t="s">
        <v>381</v>
      </c>
      <c r="C264" s="60" t="s">
        <v>31</v>
      </c>
      <c r="D264" s="98" t="s">
        <v>163</v>
      </c>
      <c r="E264" s="58"/>
      <c r="F264" s="65">
        <v>41758</v>
      </c>
      <c r="G264" s="60" t="s">
        <v>948</v>
      </c>
      <c r="H264" s="58" t="s">
        <v>947</v>
      </c>
      <c r="I264" s="57">
        <v>0.23194444444444443</v>
      </c>
      <c r="J264" s="67">
        <v>1</v>
      </c>
      <c r="K264" s="56" t="s">
        <v>95</v>
      </c>
      <c r="L264" s="69">
        <v>2</v>
      </c>
      <c r="M264" s="69">
        <v>2</v>
      </c>
      <c r="N264" s="69">
        <v>1</v>
      </c>
      <c r="O264" s="58" t="s">
        <v>63</v>
      </c>
      <c r="P264" s="56" t="s">
        <v>141</v>
      </c>
      <c r="Q264" s="69"/>
      <c r="R264" s="62">
        <v>0</v>
      </c>
      <c r="S264" s="70"/>
      <c r="T264" s="70"/>
      <c r="U264" s="70"/>
      <c r="V264" s="69"/>
      <c r="W264" s="69"/>
      <c r="AC264" s="70"/>
      <c r="AD264" s="62">
        <f>LOOKUP($D264,'Design Component Spatial Info'!$C$2:$C$230,'Design Component Spatial Info'!E$2:E$230)</f>
        <v>11</v>
      </c>
      <c r="AE264" s="62">
        <f>LOOKUP($D264,'Design Component Spatial Info'!$C$2:$C$230,'Design Component Spatial Info'!F$2:F$230)</f>
        <v>323839.03600000002</v>
      </c>
      <c r="AF264" s="62">
        <f>LOOKUP($D264,'Design Component Spatial Info'!$C$2:$C$230,'Design Component Spatial Info'!G$2:G$230)</f>
        <v>5447168.8899999997</v>
      </c>
      <c r="AG264" s="67">
        <f t="shared" si="11"/>
        <v>0</v>
      </c>
      <c r="AH264" s="67">
        <f t="shared" si="12"/>
        <v>0</v>
      </c>
      <c r="AI264" s="136">
        <f>LOOKUP($D264,'Design Component Spatial Info'!$C$2:$C$230,'Design Component Spatial Info'!I$2:I$230)</f>
        <v>1480124</v>
      </c>
      <c r="AJ264" s="136">
        <f>LOOKUP($D264,'Design Component Spatial Info'!$C$2:$C$230,'Design Component Spatial Info'!J$2:J$230)</f>
        <v>481867</v>
      </c>
    </row>
    <row r="265" spans="1:38" x14ac:dyDescent="0.2">
      <c r="A265" s="60" t="s">
        <v>764</v>
      </c>
      <c r="B265" s="60" t="s">
        <v>381</v>
      </c>
      <c r="C265" s="60" t="s">
        <v>31</v>
      </c>
      <c r="D265" s="60" t="s">
        <v>164</v>
      </c>
      <c r="E265" s="58" t="s">
        <v>1133</v>
      </c>
      <c r="F265" s="65">
        <v>41758</v>
      </c>
      <c r="G265" s="60" t="s">
        <v>948</v>
      </c>
      <c r="H265" s="58" t="s">
        <v>947</v>
      </c>
      <c r="I265" s="57">
        <v>0.23680555555555557</v>
      </c>
      <c r="J265" s="67">
        <v>1</v>
      </c>
      <c r="K265" s="56" t="s">
        <v>95</v>
      </c>
      <c r="L265" s="69">
        <v>2</v>
      </c>
      <c r="M265" s="89">
        <v>2</v>
      </c>
      <c r="N265" s="69">
        <v>1</v>
      </c>
      <c r="O265" s="58" t="s">
        <v>63</v>
      </c>
      <c r="P265" s="56" t="s">
        <v>141</v>
      </c>
      <c r="Q265" s="69"/>
      <c r="R265" s="62">
        <v>0</v>
      </c>
      <c r="S265" s="70"/>
      <c r="T265" s="70"/>
      <c r="U265" s="70"/>
      <c r="V265" s="69"/>
      <c r="W265" s="69"/>
      <c r="AC265" s="70"/>
      <c r="AD265" s="62">
        <f>LOOKUP($D265,'Design Component Spatial Info'!$C$2:$C$230,'Design Component Spatial Info'!E$2:E$230)</f>
        <v>11</v>
      </c>
      <c r="AE265" s="62">
        <f>LOOKUP($D265,'Design Component Spatial Info'!$C$2:$C$230,'Design Component Spatial Info'!F$2:F$230)</f>
        <v>324362.20600000001</v>
      </c>
      <c r="AF265" s="62">
        <f>LOOKUP($D265,'Design Component Spatial Info'!$C$2:$C$230,'Design Component Spatial Info'!G$2:G$230)</f>
        <v>5446684.3870000001</v>
      </c>
      <c r="AG265" s="67">
        <f t="shared" si="11"/>
        <v>0</v>
      </c>
      <c r="AH265" s="67">
        <f t="shared" si="12"/>
        <v>0</v>
      </c>
      <c r="AI265" s="136">
        <f>LOOKUP($D265,'Design Component Spatial Info'!$C$2:$C$230,'Design Component Spatial Info'!I$2:I$230)</f>
        <v>1480704</v>
      </c>
      <c r="AJ265" s="136">
        <f>LOOKUP($D265,'Design Component Spatial Info'!$C$2:$C$230,'Design Component Spatial Info'!J$2:J$230)</f>
        <v>481452</v>
      </c>
    </row>
    <row r="266" spans="1:38" x14ac:dyDescent="0.2">
      <c r="A266" s="60" t="s">
        <v>764</v>
      </c>
      <c r="B266" s="60" t="s">
        <v>381</v>
      </c>
      <c r="C266" s="60" t="s">
        <v>31</v>
      </c>
      <c r="D266" s="60" t="s">
        <v>165</v>
      </c>
      <c r="E266" s="58" t="s">
        <v>1133</v>
      </c>
      <c r="F266" s="65">
        <v>41758</v>
      </c>
      <c r="G266" s="60" t="s">
        <v>948</v>
      </c>
      <c r="H266" s="58" t="s">
        <v>947</v>
      </c>
      <c r="I266" s="57">
        <v>0.24166666666666667</v>
      </c>
      <c r="J266" s="67">
        <v>1</v>
      </c>
      <c r="K266" s="56" t="s">
        <v>95</v>
      </c>
      <c r="L266" s="69">
        <v>2</v>
      </c>
      <c r="M266" s="69">
        <v>2</v>
      </c>
      <c r="N266" s="69">
        <v>1</v>
      </c>
      <c r="O266" s="58" t="s">
        <v>63</v>
      </c>
      <c r="P266" s="56" t="s">
        <v>141</v>
      </c>
      <c r="Q266" s="69"/>
      <c r="R266" s="62">
        <v>0</v>
      </c>
      <c r="S266" s="70"/>
      <c r="T266" s="70"/>
      <c r="U266" s="70"/>
      <c r="V266" s="69"/>
      <c r="W266" s="69"/>
      <c r="AC266" s="70"/>
      <c r="AD266" s="62">
        <f>LOOKUP($D266,'Design Component Spatial Info'!$C$2:$C$230,'Design Component Spatial Info'!E$2:E$230)</f>
        <v>11</v>
      </c>
      <c r="AE266" s="62">
        <f>LOOKUP($D266,'Design Component Spatial Info'!$C$2:$C$230,'Design Component Spatial Info'!F$2:F$230)</f>
        <v>325097.12400000001</v>
      </c>
      <c r="AF266" s="62">
        <f>LOOKUP($D266,'Design Component Spatial Info'!$C$2:$C$230,'Design Component Spatial Info'!G$2:G$230)</f>
        <v>5446612.1289999997</v>
      </c>
      <c r="AG266" s="67">
        <f t="shared" si="11"/>
        <v>0</v>
      </c>
      <c r="AH266" s="67">
        <f t="shared" si="12"/>
        <v>0</v>
      </c>
      <c r="AI266" s="136">
        <f>LOOKUP($D266,'Design Component Spatial Info'!$C$2:$C$230,'Design Component Spatial Info'!I$2:I$230)</f>
        <v>1481443</v>
      </c>
      <c r="AJ266" s="136">
        <f>LOOKUP($D266,'Design Component Spatial Info'!$C$2:$C$230,'Design Component Spatial Info'!J$2:J$230)</f>
        <v>481472</v>
      </c>
    </row>
    <row r="267" spans="1:38" x14ac:dyDescent="0.2">
      <c r="A267" s="60" t="s">
        <v>764</v>
      </c>
      <c r="B267" s="60" t="s">
        <v>381</v>
      </c>
      <c r="C267" s="60" t="s">
        <v>31</v>
      </c>
      <c r="D267" s="60" t="s">
        <v>166</v>
      </c>
      <c r="E267" s="58" t="s">
        <v>1134</v>
      </c>
      <c r="F267" s="65">
        <v>41758</v>
      </c>
      <c r="G267" s="60" t="s">
        <v>948</v>
      </c>
      <c r="H267" s="58" t="s">
        <v>947</v>
      </c>
      <c r="I267" s="57">
        <v>0.24652777777777779</v>
      </c>
      <c r="J267" s="67">
        <v>1</v>
      </c>
      <c r="K267" s="56" t="s">
        <v>95</v>
      </c>
      <c r="L267" s="69">
        <v>0</v>
      </c>
      <c r="M267" s="69">
        <v>1</v>
      </c>
      <c r="N267" s="69">
        <v>1</v>
      </c>
      <c r="O267" s="58" t="s">
        <v>63</v>
      </c>
      <c r="P267" s="56" t="s">
        <v>141</v>
      </c>
      <c r="Q267" s="69"/>
      <c r="R267" s="62">
        <v>0</v>
      </c>
      <c r="S267" s="70"/>
      <c r="T267" s="70"/>
      <c r="U267" s="70"/>
      <c r="V267" s="69"/>
      <c r="W267" s="69"/>
      <c r="AC267" s="70"/>
      <c r="AD267" s="62">
        <f>LOOKUP($D267,'Design Component Spatial Info'!$C$2:$C$230,'Design Component Spatial Info'!E$2:E$230)</f>
        <v>11</v>
      </c>
      <c r="AE267" s="62">
        <f>LOOKUP($D267,'Design Component Spatial Info'!$C$2:$C$230,'Design Component Spatial Info'!F$2:F$230)</f>
        <v>325796.40100000001</v>
      </c>
      <c r="AF267" s="62">
        <f>LOOKUP($D267,'Design Component Spatial Info'!$C$2:$C$230,'Design Component Spatial Info'!G$2:G$230)</f>
        <v>5446223.5089999996</v>
      </c>
      <c r="AG267" s="67">
        <f t="shared" si="11"/>
        <v>0</v>
      </c>
      <c r="AH267" s="67">
        <f t="shared" si="12"/>
        <v>0</v>
      </c>
      <c r="AI267" s="136">
        <f>LOOKUP($D267,'Design Component Spatial Info'!$C$2:$C$230,'Design Component Spatial Info'!I$2:I$230)</f>
        <v>1482186</v>
      </c>
      <c r="AJ267" s="136">
        <f>LOOKUP($D267,'Design Component Spatial Info'!$C$2:$C$230,'Design Component Spatial Info'!J$2:J$230)</f>
        <v>481174</v>
      </c>
    </row>
    <row r="268" spans="1:38" x14ac:dyDescent="0.2">
      <c r="A268" s="60" t="s">
        <v>764</v>
      </c>
      <c r="B268" s="60" t="s">
        <v>381</v>
      </c>
      <c r="C268" s="60" t="s">
        <v>31</v>
      </c>
      <c r="D268" s="60" t="s">
        <v>167</v>
      </c>
      <c r="E268" s="58" t="s">
        <v>1134</v>
      </c>
      <c r="F268" s="65">
        <v>41758</v>
      </c>
      <c r="G268" s="60" t="s">
        <v>948</v>
      </c>
      <c r="H268" s="58" t="s">
        <v>947</v>
      </c>
      <c r="I268" s="57">
        <v>0.25138888888888888</v>
      </c>
      <c r="J268" s="67">
        <v>1</v>
      </c>
      <c r="K268" s="56" t="s">
        <v>95</v>
      </c>
      <c r="L268" s="69">
        <v>-1</v>
      </c>
      <c r="M268" s="89">
        <v>1</v>
      </c>
      <c r="N268" s="69">
        <v>2</v>
      </c>
      <c r="O268" s="58" t="s">
        <v>63</v>
      </c>
      <c r="P268" s="70" t="s">
        <v>383</v>
      </c>
      <c r="Q268" s="69">
        <v>30</v>
      </c>
      <c r="R268" s="62">
        <v>1</v>
      </c>
      <c r="S268" s="70" t="s">
        <v>135</v>
      </c>
      <c r="T268" s="70" t="s">
        <v>39</v>
      </c>
      <c r="U268" s="70" t="s">
        <v>87</v>
      </c>
      <c r="V268" s="69">
        <v>327</v>
      </c>
      <c r="W268" s="69">
        <v>200</v>
      </c>
      <c r="X268" s="62" t="s">
        <v>145</v>
      </c>
      <c r="Y268" s="56" t="s">
        <v>121</v>
      </c>
      <c r="AA268" s="56" t="s">
        <v>1023</v>
      </c>
      <c r="AC268" s="70"/>
      <c r="AD268" s="62">
        <f>LOOKUP($D268,'Design Component Spatial Info'!$C$2:$C$230,'Design Component Spatial Info'!E$2:E$230)</f>
        <v>11</v>
      </c>
      <c r="AE268" s="62">
        <f>LOOKUP($D268,'Design Component Spatial Info'!$C$2:$C$230,'Design Component Spatial Info'!F$2:F$230)</f>
        <v>326222.82799999998</v>
      </c>
      <c r="AF268" s="62">
        <f>LOOKUP($D268,'Design Component Spatial Info'!$C$2:$C$230,'Design Component Spatial Info'!G$2:G$230)</f>
        <v>5445609.9100000001</v>
      </c>
      <c r="AG268" s="67">
        <f t="shared" si="11"/>
        <v>326113.90019299695</v>
      </c>
      <c r="AH268" s="67">
        <f t="shared" si="12"/>
        <v>5445777.6441135891</v>
      </c>
      <c r="AI268" s="136">
        <f>LOOKUP($D268,'Design Component Spatial Info'!$C$2:$C$230,'Design Component Spatial Info'!I$2:I$230)</f>
        <v>1482686</v>
      </c>
      <c r="AJ268" s="136">
        <f>LOOKUP($D268,'Design Component Spatial Info'!$C$2:$C$230,'Design Component Spatial Info'!J$2:J$230)</f>
        <v>480619</v>
      </c>
      <c r="AK268">
        <v>1482557</v>
      </c>
      <c r="AL268">
        <v>480772</v>
      </c>
    </row>
    <row r="269" spans="1:38" x14ac:dyDescent="0.2">
      <c r="A269" s="60" t="s">
        <v>764</v>
      </c>
      <c r="B269" s="60" t="s">
        <v>381</v>
      </c>
      <c r="C269" s="60" t="s">
        <v>31</v>
      </c>
      <c r="D269" s="60" t="s">
        <v>168</v>
      </c>
      <c r="E269" s="58" t="s">
        <v>1135</v>
      </c>
      <c r="F269" s="65">
        <v>41758</v>
      </c>
      <c r="G269" s="60" t="s">
        <v>948</v>
      </c>
      <c r="H269" s="58" t="s">
        <v>947</v>
      </c>
      <c r="I269" s="57">
        <v>0.25625000000000003</v>
      </c>
      <c r="J269" s="67">
        <v>1</v>
      </c>
      <c r="K269" s="56" t="s">
        <v>95</v>
      </c>
      <c r="L269" s="69">
        <v>-1</v>
      </c>
      <c r="M269" s="89">
        <v>1</v>
      </c>
      <c r="N269" s="69">
        <v>2</v>
      </c>
      <c r="O269" s="58" t="s">
        <v>63</v>
      </c>
      <c r="P269" s="70" t="s">
        <v>383</v>
      </c>
      <c r="Q269" s="69">
        <v>0</v>
      </c>
      <c r="R269" s="62">
        <v>1</v>
      </c>
      <c r="S269" s="70" t="s">
        <v>75</v>
      </c>
      <c r="T269" s="70" t="s">
        <v>102</v>
      </c>
      <c r="U269" s="70" t="s">
        <v>83</v>
      </c>
      <c r="V269" s="69">
        <v>151</v>
      </c>
      <c r="W269" s="69">
        <v>110</v>
      </c>
      <c r="X269" s="62" t="s">
        <v>145</v>
      </c>
      <c r="Y269" s="56" t="s">
        <v>121</v>
      </c>
      <c r="AA269" s="56" t="s">
        <v>1024</v>
      </c>
      <c r="AB269" s="56" t="s">
        <v>949</v>
      </c>
      <c r="AC269" s="70"/>
      <c r="AD269" s="62">
        <f>LOOKUP($D269,'Design Component Spatial Info'!$C$2:$C$230,'Design Component Spatial Info'!E$2:E$230)</f>
        <v>11</v>
      </c>
      <c r="AE269" s="62">
        <f>LOOKUP($D269,'Design Component Spatial Info'!$C$2:$C$230,'Design Component Spatial Info'!F$2:F$230)</f>
        <v>326462.37099999998</v>
      </c>
      <c r="AF269" s="62">
        <f>LOOKUP($D269,'Design Component Spatial Info'!$C$2:$C$230,'Design Component Spatial Info'!G$2:G$230)</f>
        <v>5444926.9929999998</v>
      </c>
      <c r="AG269" s="67">
        <f t="shared" si="11"/>
        <v>326515.70005822706</v>
      </c>
      <c r="AH269" s="67">
        <f t="shared" si="12"/>
        <v>5444830.784832214</v>
      </c>
      <c r="AI269" s="136">
        <f>LOOKUP($D269,'Design Component Spatial Info'!$C$2:$C$230,'Design Component Spatial Info'!I$2:I$230)</f>
        <v>1483009</v>
      </c>
      <c r="AJ269" s="136">
        <f>LOOKUP($D269,'Design Component Spatial Info'!$C$2:$C$230,'Design Component Spatial Info'!J$2:J$230)</f>
        <v>479972</v>
      </c>
      <c r="AK269">
        <v>1483074</v>
      </c>
      <c r="AL269">
        <v>479883</v>
      </c>
    </row>
    <row r="270" spans="1:38" x14ac:dyDescent="0.2">
      <c r="A270" s="60" t="s">
        <v>764</v>
      </c>
      <c r="B270" s="60" t="s">
        <v>381</v>
      </c>
      <c r="C270" s="60" t="s">
        <v>31</v>
      </c>
      <c r="D270" s="60" t="s">
        <v>169</v>
      </c>
      <c r="E270" s="58" t="s">
        <v>1135</v>
      </c>
      <c r="F270" s="65">
        <v>41758</v>
      </c>
      <c r="G270" s="60" t="s">
        <v>948</v>
      </c>
      <c r="H270" s="58" t="s">
        <v>947</v>
      </c>
      <c r="I270" s="57">
        <v>0.26111111111111113</v>
      </c>
      <c r="J270" s="67">
        <v>1</v>
      </c>
      <c r="K270" s="56" t="s">
        <v>95</v>
      </c>
      <c r="L270" s="69">
        <v>-1</v>
      </c>
      <c r="M270" s="89">
        <v>1</v>
      </c>
      <c r="N270" s="69">
        <v>2</v>
      </c>
      <c r="O270" s="58" t="s">
        <v>63</v>
      </c>
      <c r="P270" s="56" t="s">
        <v>141</v>
      </c>
      <c r="Q270" s="69"/>
      <c r="R270" s="62">
        <v>0</v>
      </c>
      <c r="S270" s="70"/>
      <c r="T270" s="70"/>
      <c r="U270" s="70"/>
      <c r="V270" s="69"/>
      <c r="W270" s="69"/>
      <c r="AC270" s="70"/>
      <c r="AD270" s="62">
        <f>LOOKUP($D270,'Design Component Spatial Info'!$C$2:$C$230,'Design Component Spatial Info'!E$2:E$230)</f>
        <v>11</v>
      </c>
      <c r="AE270" s="62">
        <f>LOOKUP($D270,'Design Component Spatial Info'!$C$2:$C$230,'Design Component Spatial Info'!F$2:F$230)</f>
        <v>327034.60700000002</v>
      </c>
      <c r="AF270" s="62">
        <f>LOOKUP($D270,'Design Component Spatial Info'!$C$2:$C$230,'Design Component Spatial Info'!G$2:G$230)</f>
        <v>5444496.8300000001</v>
      </c>
      <c r="AG270" s="67">
        <f t="shared" si="11"/>
        <v>0</v>
      </c>
      <c r="AH270" s="67">
        <f t="shared" si="12"/>
        <v>0</v>
      </c>
      <c r="AI270" s="136">
        <f>LOOKUP($D270,'Design Component Spatial Info'!$C$2:$C$230,'Design Component Spatial Info'!I$2:I$230)</f>
        <v>1483631</v>
      </c>
      <c r="AJ270" s="136">
        <f>LOOKUP($D270,'Design Component Spatial Info'!$C$2:$C$230,'Design Component Spatial Info'!J$2:J$230)</f>
        <v>479617</v>
      </c>
    </row>
    <row r="271" spans="1:38" x14ac:dyDescent="0.2">
      <c r="A271" s="60" t="s">
        <v>764</v>
      </c>
      <c r="B271" s="60" t="s">
        <v>381</v>
      </c>
      <c r="C271" s="60" t="s">
        <v>31</v>
      </c>
      <c r="D271" s="60" t="s">
        <v>170</v>
      </c>
      <c r="E271" s="58" t="s">
        <v>844</v>
      </c>
      <c r="F271" s="65">
        <v>41758</v>
      </c>
      <c r="G271" s="60" t="s">
        <v>948</v>
      </c>
      <c r="H271" s="58" t="s">
        <v>947</v>
      </c>
      <c r="I271" s="57">
        <v>0.26527777777777778</v>
      </c>
      <c r="J271" s="67">
        <v>1</v>
      </c>
      <c r="K271" s="56" t="s">
        <v>95</v>
      </c>
      <c r="L271" s="69">
        <v>-1</v>
      </c>
      <c r="M271" s="69">
        <v>1</v>
      </c>
      <c r="N271" s="69">
        <v>2</v>
      </c>
      <c r="O271" s="58" t="s">
        <v>63</v>
      </c>
      <c r="P271" s="56" t="s">
        <v>141</v>
      </c>
      <c r="Q271" s="69"/>
      <c r="R271" s="62">
        <v>0</v>
      </c>
      <c r="S271" s="70"/>
      <c r="T271" s="70"/>
      <c r="U271" s="70"/>
      <c r="V271" s="69"/>
      <c r="W271" s="69"/>
      <c r="AC271" s="70"/>
      <c r="AD271" s="62">
        <f>LOOKUP($D271,'Design Component Spatial Info'!$C$2:$C$230,'Design Component Spatial Info'!E$2:E$230)</f>
        <v>11</v>
      </c>
      <c r="AE271" s="62">
        <f>LOOKUP($D271,'Design Component Spatial Info'!$C$2:$C$230,'Design Component Spatial Info'!F$2:F$230)</f>
        <v>327598.95699999999</v>
      </c>
      <c r="AF271" s="62">
        <f>LOOKUP($D271,'Design Component Spatial Info'!$C$2:$C$230,'Design Component Spatial Info'!G$2:G$230)</f>
        <v>5443955.6610000003</v>
      </c>
      <c r="AG271" s="67">
        <f t="shared" si="11"/>
        <v>0</v>
      </c>
      <c r="AH271" s="67">
        <f t="shared" si="12"/>
        <v>0</v>
      </c>
      <c r="AI271" s="136">
        <f>LOOKUP($D271,'Design Component Spatial Info'!$C$2:$C$230,'Design Component Spatial Info'!I$2:I$230)</f>
        <v>1484259</v>
      </c>
      <c r="AJ271" s="136">
        <f>LOOKUP($D271,'Design Component Spatial Info'!$C$2:$C$230,'Design Component Spatial Info'!J$2:J$230)</f>
        <v>479151</v>
      </c>
    </row>
    <row r="272" spans="1:38" x14ac:dyDescent="0.2">
      <c r="A272" s="60" t="s">
        <v>764</v>
      </c>
      <c r="B272" s="60" t="s">
        <v>381</v>
      </c>
      <c r="C272" s="60" t="s">
        <v>31</v>
      </c>
      <c r="D272" s="60" t="s">
        <v>171</v>
      </c>
      <c r="E272" s="58" t="s">
        <v>844</v>
      </c>
      <c r="F272" s="65">
        <v>41758</v>
      </c>
      <c r="G272" s="60" t="s">
        <v>948</v>
      </c>
      <c r="H272" s="58" t="s">
        <v>947</v>
      </c>
      <c r="I272" s="57">
        <v>0.27013888888888887</v>
      </c>
      <c r="J272" s="67">
        <v>1</v>
      </c>
      <c r="K272" s="56" t="s">
        <v>95</v>
      </c>
      <c r="L272" s="69">
        <v>-1</v>
      </c>
      <c r="M272" s="69">
        <v>1</v>
      </c>
      <c r="N272" s="69">
        <v>2</v>
      </c>
      <c r="O272" s="58" t="s">
        <v>63</v>
      </c>
      <c r="P272" s="56" t="s">
        <v>141</v>
      </c>
      <c r="Q272" s="69"/>
      <c r="R272" s="62">
        <v>0</v>
      </c>
      <c r="S272" s="70"/>
      <c r="T272" s="70"/>
      <c r="U272" s="70"/>
      <c r="V272" s="69"/>
      <c r="W272" s="69"/>
      <c r="AC272" s="70"/>
      <c r="AD272" s="62">
        <f>LOOKUP($D272,'Design Component Spatial Info'!$C$2:$C$230,'Design Component Spatial Info'!E$2:E$230)</f>
        <v>11</v>
      </c>
      <c r="AE272" s="62">
        <f>LOOKUP($D272,'Design Component Spatial Info'!$C$2:$C$230,'Design Component Spatial Info'!F$2:F$230)</f>
        <v>328348.97100000002</v>
      </c>
      <c r="AF272" s="62">
        <f>LOOKUP($D272,'Design Component Spatial Info'!$C$2:$C$230,'Design Component Spatial Info'!G$2:G$230)</f>
        <v>5443723.0710000005</v>
      </c>
      <c r="AG272" s="67">
        <f t="shared" si="11"/>
        <v>0</v>
      </c>
      <c r="AH272" s="67">
        <f t="shared" si="12"/>
        <v>0</v>
      </c>
      <c r="AI272" s="136">
        <f>LOOKUP($D272,'Design Component Spatial Info'!$C$2:$C$230,'Design Component Spatial Info'!I$2:I$230)</f>
        <v>1485033</v>
      </c>
      <c r="AJ272" s="136">
        <f>LOOKUP($D272,'Design Component Spatial Info'!$C$2:$C$230,'Design Component Spatial Info'!J$2:J$230)</f>
        <v>479014</v>
      </c>
    </row>
    <row r="273" spans="1:38" x14ac:dyDescent="0.2">
      <c r="A273" s="60" t="s">
        <v>764</v>
      </c>
      <c r="B273" s="60" t="s">
        <v>381</v>
      </c>
      <c r="C273" s="60" t="s">
        <v>31</v>
      </c>
      <c r="D273" s="60" t="s">
        <v>172</v>
      </c>
      <c r="E273" s="58" t="s">
        <v>843</v>
      </c>
      <c r="F273" s="65">
        <v>41758</v>
      </c>
      <c r="G273" s="60" t="s">
        <v>948</v>
      </c>
      <c r="H273" s="58" t="s">
        <v>947</v>
      </c>
      <c r="I273" s="57">
        <v>0.27430555555555552</v>
      </c>
      <c r="J273" s="67">
        <v>1</v>
      </c>
      <c r="K273" s="56" t="s">
        <v>95</v>
      </c>
      <c r="L273" s="69">
        <v>-1</v>
      </c>
      <c r="M273" s="89">
        <v>2</v>
      </c>
      <c r="N273" s="69">
        <v>2</v>
      </c>
      <c r="O273" s="58" t="s">
        <v>63</v>
      </c>
      <c r="P273" s="56" t="s">
        <v>141</v>
      </c>
      <c r="Q273" s="69"/>
      <c r="R273" s="62">
        <v>0</v>
      </c>
      <c r="S273" s="70"/>
      <c r="T273" s="70"/>
      <c r="U273" s="70"/>
      <c r="V273" s="69"/>
      <c r="W273" s="69"/>
      <c r="AC273" s="70"/>
      <c r="AD273" s="62">
        <f>LOOKUP($D273,'Design Component Spatial Info'!$C$2:$C$230,'Design Component Spatial Info'!E$2:E$230)</f>
        <v>11</v>
      </c>
      <c r="AE273" s="62">
        <f>LOOKUP($D273,'Design Component Spatial Info'!$C$2:$C$230,'Design Component Spatial Info'!F$2:F$230)</f>
        <v>328676.55499999999</v>
      </c>
      <c r="AF273" s="62">
        <f>LOOKUP($D273,'Design Component Spatial Info'!$C$2:$C$230,'Design Component Spatial Info'!G$2:G$230)</f>
        <v>5443188.4749999996</v>
      </c>
      <c r="AG273" s="67">
        <f t="shared" si="11"/>
        <v>0</v>
      </c>
      <c r="AH273" s="67">
        <f t="shared" si="12"/>
        <v>0</v>
      </c>
      <c r="AI273" s="136">
        <f>LOOKUP($D273,'Design Component Spatial Info'!$C$2:$C$230,'Design Component Spatial Info'!I$2:I$230)</f>
        <v>1485425</v>
      </c>
      <c r="AJ273" s="136">
        <f>LOOKUP($D273,'Design Component Spatial Info'!$C$2:$C$230,'Design Component Spatial Info'!J$2:J$230)</f>
        <v>478525</v>
      </c>
    </row>
    <row r="274" spans="1:38" x14ac:dyDescent="0.2">
      <c r="A274" s="60" t="s">
        <v>764</v>
      </c>
      <c r="B274" s="60" t="s">
        <v>381</v>
      </c>
      <c r="C274" s="60" t="s">
        <v>31</v>
      </c>
      <c r="D274" s="60" t="s">
        <v>173</v>
      </c>
      <c r="E274" s="58" t="s">
        <v>843</v>
      </c>
      <c r="F274" s="65">
        <v>41758</v>
      </c>
      <c r="G274" s="60" t="s">
        <v>948</v>
      </c>
      <c r="H274" s="58" t="s">
        <v>947</v>
      </c>
      <c r="I274" s="57">
        <v>0.27847222222222223</v>
      </c>
      <c r="J274" s="67">
        <v>1</v>
      </c>
      <c r="K274" s="56" t="s">
        <v>95</v>
      </c>
      <c r="L274" s="69">
        <v>-1</v>
      </c>
      <c r="M274" s="89">
        <v>1</v>
      </c>
      <c r="N274" s="69">
        <v>2</v>
      </c>
      <c r="O274" s="58" t="s">
        <v>63</v>
      </c>
      <c r="P274" s="56" t="s">
        <v>141</v>
      </c>
      <c r="Q274" s="69"/>
      <c r="R274" s="62">
        <v>0</v>
      </c>
      <c r="S274" s="70"/>
      <c r="T274" s="70"/>
      <c r="U274" s="70"/>
      <c r="V274" s="69"/>
      <c r="W274" s="69"/>
      <c r="AC274" s="70"/>
      <c r="AD274" s="62">
        <f>LOOKUP($D274,'Design Component Spatial Info'!$C$2:$C$230,'Design Component Spatial Info'!E$2:E$230)</f>
        <v>11</v>
      </c>
      <c r="AE274" s="62">
        <f>LOOKUP($D274,'Design Component Spatial Info'!$C$2:$C$230,'Design Component Spatial Info'!F$2:F$230)</f>
        <v>329223.14199999999</v>
      </c>
      <c r="AF274" s="62">
        <f>LOOKUP($D274,'Design Component Spatial Info'!$C$2:$C$230,'Design Component Spatial Info'!G$2:G$230)</f>
        <v>5442610.1749999998</v>
      </c>
      <c r="AG274" s="67">
        <f t="shared" si="11"/>
        <v>0</v>
      </c>
      <c r="AH274" s="67">
        <f t="shared" si="12"/>
        <v>0</v>
      </c>
      <c r="AI274" s="136">
        <f>LOOKUP($D274,'Design Component Spatial Info'!$C$2:$C$230,'Design Component Spatial Info'!I$2:I$230)</f>
        <v>1486040</v>
      </c>
      <c r="AJ274" s="136">
        <f>LOOKUP($D274,'Design Component Spatial Info'!$C$2:$C$230,'Design Component Spatial Info'!J$2:J$230)</f>
        <v>478020</v>
      </c>
    </row>
    <row r="275" spans="1:38" x14ac:dyDescent="0.2">
      <c r="A275" s="60" t="s">
        <v>764</v>
      </c>
      <c r="B275" s="60" t="s">
        <v>381</v>
      </c>
      <c r="C275" s="60" t="s">
        <v>31</v>
      </c>
      <c r="D275" s="60" t="s">
        <v>174</v>
      </c>
      <c r="E275" s="58" t="s">
        <v>843</v>
      </c>
      <c r="F275" s="65">
        <v>41758</v>
      </c>
      <c r="G275" s="60" t="s">
        <v>948</v>
      </c>
      <c r="H275" s="58" t="s">
        <v>947</v>
      </c>
      <c r="I275" s="57">
        <v>0.28333333333333333</v>
      </c>
      <c r="J275" s="67">
        <v>1</v>
      </c>
      <c r="K275" s="56" t="s">
        <v>95</v>
      </c>
      <c r="L275" s="69">
        <v>-2</v>
      </c>
      <c r="M275" s="69">
        <v>1</v>
      </c>
      <c r="N275" s="69">
        <v>1</v>
      </c>
      <c r="O275" s="58" t="s">
        <v>63</v>
      </c>
      <c r="P275" s="56" t="s">
        <v>141</v>
      </c>
      <c r="Q275" s="69"/>
      <c r="R275" s="62">
        <v>0</v>
      </c>
      <c r="S275" s="70"/>
      <c r="T275" s="70"/>
      <c r="U275" s="70"/>
      <c r="V275" s="69"/>
      <c r="W275" s="69"/>
      <c r="AC275" s="70"/>
      <c r="AD275" s="62">
        <f>LOOKUP($D275,'Design Component Spatial Info'!$C$2:$C$230,'Design Component Spatial Info'!E$2:E$230)</f>
        <v>11</v>
      </c>
      <c r="AE275" s="62">
        <f>LOOKUP($D275,'Design Component Spatial Info'!$C$2:$C$230,'Design Component Spatial Info'!F$2:F$230)</f>
        <v>329856.69099999999</v>
      </c>
      <c r="AF275" s="62">
        <f>LOOKUP($D275,'Design Component Spatial Info'!$C$2:$C$230,'Design Component Spatial Info'!G$2:G$230)</f>
        <v>5442211.6200000001</v>
      </c>
      <c r="AG275" s="67">
        <f t="shared" si="11"/>
        <v>0</v>
      </c>
      <c r="AH275" s="67">
        <f t="shared" si="12"/>
        <v>0</v>
      </c>
      <c r="AI275" s="136">
        <f>LOOKUP($D275,'Design Component Spatial Info'!$C$2:$C$230,'Design Component Spatial Info'!I$2:I$230)</f>
        <v>1486719</v>
      </c>
      <c r="AJ275" s="136">
        <f>LOOKUP($D275,'Design Component Spatial Info'!$C$2:$C$230,'Design Component Spatial Info'!J$2:J$230)</f>
        <v>477704</v>
      </c>
    </row>
    <row r="276" spans="1:38" x14ac:dyDescent="0.2">
      <c r="A276" s="60" t="s">
        <v>764</v>
      </c>
      <c r="B276" s="60" t="s">
        <v>381</v>
      </c>
      <c r="C276" s="60" t="s">
        <v>31</v>
      </c>
      <c r="D276" s="60" t="s">
        <v>175</v>
      </c>
      <c r="E276" s="58" t="s">
        <v>1136</v>
      </c>
      <c r="F276" s="65">
        <v>41758</v>
      </c>
      <c r="G276" s="60" t="s">
        <v>948</v>
      </c>
      <c r="H276" s="58" t="s">
        <v>947</v>
      </c>
      <c r="I276" s="57">
        <v>0.28750000000000003</v>
      </c>
      <c r="J276" s="67">
        <v>1</v>
      </c>
      <c r="K276" s="56" t="s">
        <v>95</v>
      </c>
      <c r="L276" s="69">
        <v>-2</v>
      </c>
      <c r="M276" s="69">
        <v>1</v>
      </c>
      <c r="N276" s="69">
        <v>1</v>
      </c>
      <c r="O276" s="58" t="s">
        <v>63</v>
      </c>
      <c r="P276" s="56" t="s">
        <v>141</v>
      </c>
      <c r="Q276" s="69"/>
      <c r="R276" s="62">
        <v>0</v>
      </c>
      <c r="S276" s="70"/>
      <c r="T276" s="70"/>
      <c r="U276" s="70"/>
      <c r="V276" s="69"/>
      <c r="W276" s="69"/>
      <c r="AC276" s="70"/>
      <c r="AD276" s="62">
        <f>LOOKUP($D276,'Design Component Spatial Info'!$C$2:$C$230,'Design Component Spatial Info'!E$2:E$230)</f>
        <v>11</v>
      </c>
      <c r="AE276" s="62">
        <f>LOOKUP($D276,'Design Component Spatial Info'!$C$2:$C$230,'Design Component Spatial Info'!F$2:F$230)</f>
        <v>330576.39199999999</v>
      </c>
      <c r="AF276" s="62">
        <f>LOOKUP($D276,'Design Component Spatial Info'!$C$2:$C$230,'Design Component Spatial Info'!G$2:G$230)</f>
        <v>5441898.0690000001</v>
      </c>
      <c r="AG276" s="67">
        <f t="shared" si="11"/>
        <v>0</v>
      </c>
      <c r="AH276" s="67">
        <f t="shared" si="12"/>
        <v>0</v>
      </c>
      <c r="AI276" s="136">
        <f>LOOKUP($D276,'Design Component Spatial Info'!$C$2:$C$230,'Design Component Spatial Info'!I$2:I$230)</f>
        <v>1487473</v>
      </c>
      <c r="AJ276" s="136">
        <f>LOOKUP($D276,'Design Component Spatial Info'!$C$2:$C$230,'Design Component Spatial Info'!J$2:J$230)</f>
        <v>477483</v>
      </c>
    </row>
    <row r="277" spans="1:38" x14ac:dyDescent="0.2">
      <c r="A277" s="60" t="s">
        <v>764</v>
      </c>
      <c r="B277" s="60" t="s">
        <v>381</v>
      </c>
      <c r="C277" s="60" t="s">
        <v>31</v>
      </c>
      <c r="D277" s="60" t="s">
        <v>176</v>
      </c>
      <c r="E277" s="58" t="s">
        <v>1136</v>
      </c>
      <c r="F277" s="65">
        <v>41758</v>
      </c>
      <c r="G277" s="60" t="s">
        <v>948</v>
      </c>
      <c r="H277" s="58" t="s">
        <v>947</v>
      </c>
      <c r="I277" s="57">
        <v>0.29236111111111113</v>
      </c>
      <c r="J277" s="67">
        <v>1</v>
      </c>
      <c r="K277" s="56" t="s">
        <v>95</v>
      </c>
      <c r="L277" s="69">
        <v>-2</v>
      </c>
      <c r="M277" s="69">
        <v>1</v>
      </c>
      <c r="N277" s="69">
        <v>1</v>
      </c>
      <c r="O277" s="58" t="s">
        <v>63</v>
      </c>
      <c r="P277" s="56" t="s">
        <v>141</v>
      </c>
      <c r="Q277" s="69"/>
      <c r="R277" s="62">
        <v>0</v>
      </c>
      <c r="S277" s="70"/>
      <c r="T277" s="70"/>
      <c r="U277" s="70"/>
      <c r="V277" s="69"/>
      <c r="W277" s="69"/>
      <c r="AC277" s="70"/>
      <c r="AD277" s="62">
        <f>LOOKUP($D277,'Design Component Spatial Info'!$C$2:$C$230,'Design Component Spatial Info'!E$2:E$230)</f>
        <v>11</v>
      </c>
      <c r="AE277" s="62">
        <f>LOOKUP($D277,'Design Component Spatial Info'!$C$2:$C$230,'Design Component Spatial Info'!F$2:F$230)</f>
        <v>331362.82299999997</v>
      </c>
      <c r="AF277" s="62">
        <f>LOOKUP($D277,'Design Component Spatial Info'!$C$2:$C$230,'Design Component Spatial Info'!G$2:G$230)</f>
        <v>5441883.8480000002</v>
      </c>
      <c r="AG277" s="67">
        <f t="shared" si="11"/>
        <v>0</v>
      </c>
      <c r="AH277" s="67">
        <f t="shared" si="12"/>
        <v>0</v>
      </c>
      <c r="AI277" s="136">
        <f>LOOKUP($D277,'Design Component Spatial Info'!$C$2:$C$230,'Design Component Spatial Info'!I$2:I$230)</f>
        <v>1488256</v>
      </c>
      <c r="AJ277" s="136">
        <f>LOOKUP($D277,'Design Component Spatial Info'!$C$2:$C$230,'Design Component Spatial Info'!J$2:J$230)</f>
        <v>477567</v>
      </c>
    </row>
    <row r="278" spans="1:38" x14ac:dyDescent="0.2">
      <c r="A278" s="60" t="s">
        <v>764</v>
      </c>
      <c r="B278" s="60" t="s">
        <v>381</v>
      </c>
      <c r="C278" s="60" t="s">
        <v>31</v>
      </c>
      <c r="D278" s="60" t="s">
        <v>177</v>
      </c>
      <c r="E278" s="58" t="s">
        <v>1137</v>
      </c>
      <c r="F278" s="65">
        <v>41758</v>
      </c>
      <c r="G278" s="60" t="s">
        <v>948</v>
      </c>
      <c r="H278" s="58" t="s">
        <v>947</v>
      </c>
      <c r="I278" s="57">
        <v>0.29722222222222222</v>
      </c>
      <c r="J278" s="67">
        <v>1</v>
      </c>
      <c r="K278" s="56" t="s">
        <v>95</v>
      </c>
      <c r="L278" s="69">
        <v>-2</v>
      </c>
      <c r="M278" s="69">
        <v>1</v>
      </c>
      <c r="N278" s="69">
        <v>1</v>
      </c>
      <c r="O278" s="58" t="s">
        <v>63</v>
      </c>
      <c r="P278" s="70" t="s">
        <v>383</v>
      </c>
      <c r="Q278" s="69">
        <v>30</v>
      </c>
      <c r="R278" s="62">
        <v>1</v>
      </c>
      <c r="S278" s="70" t="s">
        <v>135</v>
      </c>
      <c r="T278" s="70" t="s">
        <v>39</v>
      </c>
      <c r="U278" s="70" t="s">
        <v>87</v>
      </c>
      <c r="V278" s="69">
        <v>50</v>
      </c>
      <c r="W278" s="69">
        <v>400</v>
      </c>
      <c r="X278" s="62" t="s">
        <v>145</v>
      </c>
      <c r="Y278" s="56" t="s">
        <v>121</v>
      </c>
      <c r="AA278" s="56" t="s">
        <v>1025</v>
      </c>
      <c r="AC278" s="70"/>
      <c r="AD278" s="62">
        <f>LOOKUP($D278,'Design Component Spatial Info'!$C$2:$C$230,'Design Component Spatial Info'!E$2:E$230)</f>
        <v>11</v>
      </c>
      <c r="AE278" s="62">
        <f>LOOKUP($D278,'Design Component Spatial Info'!$C$2:$C$230,'Design Component Spatial Info'!F$2:F$230)</f>
        <v>332000.304</v>
      </c>
      <c r="AF278" s="62">
        <f>LOOKUP($D278,'Design Component Spatial Info'!$C$2:$C$230,'Design Component Spatial Info'!G$2:G$230)</f>
        <v>5441645.2060000002</v>
      </c>
      <c r="AG278" s="67">
        <f t="shared" si="11"/>
        <v>332306.72177724761</v>
      </c>
      <c r="AH278" s="67">
        <f t="shared" si="12"/>
        <v>5441902.3210438751</v>
      </c>
      <c r="AI278" s="136">
        <f>LOOKUP($D278,'Design Component Spatial Info'!$C$2:$C$230,'Design Component Spatial Info'!I$2:I$230)</f>
        <v>1488919</v>
      </c>
      <c r="AJ278" s="136">
        <f>LOOKUP($D278,'Design Component Spatial Info'!$C$2:$C$230,'Design Component Spatial Info'!J$2:J$230)</f>
        <v>477410</v>
      </c>
      <c r="AK278">
        <v>1489191</v>
      </c>
      <c r="AL278">
        <v>477703</v>
      </c>
    </row>
    <row r="279" spans="1:38" x14ac:dyDescent="0.2">
      <c r="A279" s="60" t="s">
        <v>764</v>
      </c>
      <c r="B279" s="60" t="s">
        <v>371</v>
      </c>
      <c r="C279" s="60" t="s">
        <v>31</v>
      </c>
      <c r="D279" s="60" t="s">
        <v>326</v>
      </c>
      <c r="E279" s="58" t="s">
        <v>824</v>
      </c>
      <c r="F279" s="65">
        <v>41758</v>
      </c>
      <c r="G279" s="60" t="s">
        <v>948</v>
      </c>
      <c r="H279" s="58" t="s">
        <v>947</v>
      </c>
      <c r="I279" s="57">
        <v>0.3125</v>
      </c>
      <c r="J279" s="67">
        <v>1</v>
      </c>
      <c r="K279" s="56" t="s">
        <v>95</v>
      </c>
      <c r="L279" s="69">
        <v>2</v>
      </c>
      <c r="M279" s="69">
        <v>1</v>
      </c>
      <c r="N279" s="69">
        <v>1</v>
      </c>
      <c r="O279" s="58" t="s">
        <v>63</v>
      </c>
      <c r="P279" s="56" t="s">
        <v>141</v>
      </c>
      <c r="Q279" s="69"/>
      <c r="R279" s="62">
        <v>0</v>
      </c>
      <c r="S279" s="70"/>
      <c r="T279" s="70"/>
      <c r="U279" s="70"/>
      <c r="V279" s="69"/>
      <c r="W279" s="69"/>
      <c r="AC279" s="70"/>
      <c r="AD279" s="62">
        <f>LOOKUP($D279,'Design Component Spatial Info'!$C$2:$C$230,'Design Component Spatial Info'!E$2:E$230)</f>
        <v>11</v>
      </c>
      <c r="AE279" s="62">
        <f>LOOKUP($D279,'Design Component Spatial Info'!$C$2:$C$230,'Design Component Spatial Info'!F$2:F$230)</f>
        <v>341061.875</v>
      </c>
      <c r="AF279" s="62">
        <f>LOOKUP($D279,'Design Component Spatial Info'!$C$2:$C$230,'Design Component Spatial Info'!G$2:G$230)</f>
        <v>5441614.6550000003</v>
      </c>
      <c r="AG279" s="67">
        <f t="shared" si="11"/>
        <v>0</v>
      </c>
      <c r="AH279" s="67">
        <f t="shared" si="12"/>
        <v>0</v>
      </c>
      <c r="AI279" s="136">
        <f>LOOKUP($D279,'Design Component Spatial Info'!$C$2:$C$230,'Design Component Spatial Info'!I$2:I$230)</f>
        <v>1497924.56406</v>
      </c>
      <c r="AJ279" s="136">
        <f>LOOKUP($D279,'Design Component Spatial Info'!$C$2:$C$230,'Design Component Spatial Info'!J$2:J$230)</f>
        <v>478510.68864000001</v>
      </c>
    </row>
    <row r="280" spans="1:38" x14ac:dyDescent="0.2">
      <c r="A280" s="60" t="s">
        <v>764</v>
      </c>
      <c r="B280" s="60" t="s">
        <v>371</v>
      </c>
      <c r="C280" s="60" t="s">
        <v>31</v>
      </c>
      <c r="D280" s="60" t="s">
        <v>350</v>
      </c>
      <c r="E280" s="58" t="s">
        <v>1138</v>
      </c>
      <c r="F280" s="65">
        <v>41758</v>
      </c>
      <c r="G280" s="60" t="s">
        <v>948</v>
      </c>
      <c r="H280" s="58" t="s">
        <v>947</v>
      </c>
      <c r="I280" s="57">
        <v>0.31736111111111115</v>
      </c>
      <c r="J280" s="67">
        <v>1</v>
      </c>
      <c r="K280" s="56" t="s">
        <v>95</v>
      </c>
      <c r="L280" s="69">
        <v>2</v>
      </c>
      <c r="M280" s="69">
        <v>1</v>
      </c>
      <c r="N280" s="69">
        <v>1</v>
      </c>
      <c r="O280" s="58" t="s">
        <v>63</v>
      </c>
      <c r="P280" s="56" t="s">
        <v>141</v>
      </c>
      <c r="Q280" s="69"/>
      <c r="R280" s="62">
        <v>0</v>
      </c>
      <c r="S280" s="70"/>
      <c r="T280" s="70"/>
      <c r="U280" s="70"/>
      <c r="V280" s="69"/>
      <c r="W280" s="69"/>
      <c r="AC280" s="70"/>
      <c r="AD280" s="62">
        <f>LOOKUP($D280,'Design Component Spatial Info'!$C$2:$C$230,'Design Component Spatial Info'!E$2:E$230)</f>
        <v>11</v>
      </c>
      <c r="AE280" s="62">
        <f>LOOKUP($D280,'Design Component Spatial Info'!$C$2:$C$230,'Design Component Spatial Info'!F$2:F$230)</f>
        <v>341787.59899999999</v>
      </c>
      <c r="AF280" s="62">
        <f>LOOKUP($D280,'Design Component Spatial Info'!$C$2:$C$230,'Design Component Spatial Info'!G$2:G$230)</f>
        <v>5441197.1600000001</v>
      </c>
      <c r="AG280" s="67">
        <f t="shared" si="11"/>
        <v>0</v>
      </c>
      <c r="AH280" s="67">
        <f t="shared" si="12"/>
        <v>0</v>
      </c>
      <c r="AI280" s="136">
        <f>LOOKUP($D280,'Design Component Spatial Info'!$C$2:$C$230,'Design Component Spatial Info'!I$2:I$230)</f>
        <v>1498697.5759000001</v>
      </c>
      <c r="AJ280" s="136">
        <f>LOOKUP($D280,'Design Component Spatial Info'!$C$2:$C$230,'Design Component Spatial Info'!J$2:J$230)</f>
        <v>478187.51831000001</v>
      </c>
    </row>
    <row r="281" spans="1:38" x14ac:dyDescent="0.2">
      <c r="A281" s="60" t="s">
        <v>764</v>
      </c>
      <c r="B281" s="60" t="s">
        <v>371</v>
      </c>
      <c r="C281" s="60" t="s">
        <v>31</v>
      </c>
      <c r="D281" s="60" t="s">
        <v>327</v>
      </c>
      <c r="E281" s="58" t="s">
        <v>1138</v>
      </c>
      <c r="F281" s="65">
        <v>41758</v>
      </c>
      <c r="G281" s="60" t="s">
        <v>948</v>
      </c>
      <c r="H281" s="58" t="s">
        <v>947</v>
      </c>
      <c r="I281" s="57">
        <v>0.3215277777777778</v>
      </c>
      <c r="J281" s="67">
        <v>1</v>
      </c>
      <c r="K281" s="56" t="s">
        <v>95</v>
      </c>
      <c r="L281" s="69">
        <v>2</v>
      </c>
      <c r="M281" s="89">
        <v>1</v>
      </c>
      <c r="N281" s="69">
        <v>1</v>
      </c>
      <c r="O281" s="58" t="s">
        <v>63</v>
      </c>
      <c r="P281" s="56" t="s">
        <v>141</v>
      </c>
      <c r="Q281" s="69"/>
      <c r="R281" s="62">
        <v>0</v>
      </c>
      <c r="S281" s="70"/>
      <c r="T281" s="70"/>
      <c r="U281" s="70"/>
      <c r="V281" s="69"/>
      <c r="W281" s="69"/>
      <c r="AC281" s="70"/>
      <c r="AD281" s="62">
        <f>LOOKUP($D281,'Design Component Spatial Info'!$C$2:$C$230,'Design Component Spatial Info'!E$2:E$230)</f>
        <v>11</v>
      </c>
      <c r="AE281" s="62">
        <f>LOOKUP($D281,'Design Component Spatial Info'!$C$2:$C$230,'Design Component Spatial Info'!F$2:F$230)</f>
        <v>342529.39500000002</v>
      </c>
      <c r="AF281" s="62">
        <f>LOOKUP($D281,'Design Component Spatial Info'!$C$2:$C$230,'Design Component Spatial Info'!G$2:G$230)</f>
        <v>5440916.3650000002</v>
      </c>
      <c r="AG281" s="67">
        <f t="shared" si="11"/>
        <v>0</v>
      </c>
      <c r="AH281" s="67">
        <f t="shared" si="12"/>
        <v>0</v>
      </c>
      <c r="AI281" s="136">
        <f>LOOKUP($D281,'Design Component Spatial Info'!$C$2:$C$230,'Design Component Spatial Info'!I$2:I$230)</f>
        <v>1499469.51257</v>
      </c>
      <c r="AJ281" s="136">
        <f>LOOKUP($D281,'Design Component Spatial Info'!$C$2:$C$230,'Design Component Spatial Info'!J$2:J$230)</f>
        <v>478001.85084999999</v>
      </c>
    </row>
    <row r="282" spans="1:38" x14ac:dyDescent="0.2">
      <c r="A282" s="60" t="s">
        <v>764</v>
      </c>
      <c r="B282" s="60" t="s">
        <v>371</v>
      </c>
      <c r="C282" s="60" t="s">
        <v>31</v>
      </c>
      <c r="D282" s="60" t="s">
        <v>351</v>
      </c>
      <c r="E282" s="58" t="s">
        <v>1139</v>
      </c>
      <c r="F282" s="65">
        <v>41758</v>
      </c>
      <c r="G282" s="60" t="s">
        <v>948</v>
      </c>
      <c r="H282" s="58" t="s">
        <v>947</v>
      </c>
      <c r="I282" s="57">
        <v>0.32777777777777778</v>
      </c>
      <c r="J282" s="67">
        <v>1</v>
      </c>
      <c r="K282" s="56" t="s">
        <v>95</v>
      </c>
      <c r="L282" s="69">
        <v>2</v>
      </c>
      <c r="M282" s="69">
        <v>1</v>
      </c>
      <c r="N282" s="69">
        <v>1</v>
      </c>
      <c r="O282" s="58" t="s">
        <v>63</v>
      </c>
      <c r="P282" s="56" t="s">
        <v>141</v>
      </c>
      <c r="Q282" s="69"/>
      <c r="R282" s="62">
        <v>0</v>
      </c>
      <c r="S282" s="70"/>
      <c r="T282" s="70"/>
      <c r="U282" s="70"/>
      <c r="V282" s="69"/>
      <c r="W282" s="69"/>
      <c r="AC282" s="70"/>
      <c r="AD282" s="62">
        <f>LOOKUP($D282,'Design Component Spatial Info'!$C$2:$C$230,'Design Component Spatial Info'!E$2:E$230)</f>
        <v>11</v>
      </c>
      <c r="AE282" s="62">
        <f>LOOKUP($D282,'Design Component Spatial Info'!$C$2:$C$230,'Design Component Spatial Info'!F$2:F$230)</f>
        <v>343413.72100000002</v>
      </c>
      <c r="AF282" s="62">
        <f>LOOKUP($D282,'Design Component Spatial Info'!$C$2:$C$230,'Design Component Spatial Info'!G$2:G$230)</f>
        <v>5441830.5530000003</v>
      </c>
      <c r="AG282" s="67">
        <f t="shared" si="11"/>
        <v>0</v>
      </c>
      <c r="AH282" s="67">
        <f t="shared" si="12"/>
        <v>0</v>
      </c>
      <c r="AI282" s="136">
        <f>LOOKUP($D282,'Design Component Spatial Info'!$C$2:$C$230,'Design Component Spatial Info'!I$2:I$230)</f>
        <v>1500233.9790399999</v>
      </c>
      <c r="AJ282" s="136">
        <f>LOOKUP($D282,'Design Component Spatial Info'!$C$2:$C$230,'Design Component Spatial Info'!J$2:J$230)</f>
        <v>479018.38991999999</v>
      </c>
    </row>
    <row r="283" spans="1:38" x14ac:dyDescent="0.2">
      <c r="A283" s="60" t="s">
        <v>764</v>
      </c>
      <c r="B283" s="60" t="s">
        <v>371</v>
      </c>
      <c r="C283" s="60" t="s">
        <v>31</v>
      </c>
      <c r="D283" s="60" t="s">
        <v>352</v>
      </c>
      <c r="E283" s="58" t="s">
        <v>822</v>
      </c>
      <c r="F283" s="65">
        <v>41758</v>
      </c>
      <c r="G283" s="60" t="s">
        <v>948</v>
      </c>
      <c r="H283" s="58" t="s">
        <v>947</v>
      </c>
      <c r="I283" s="57">
        <v>0.33333333333333331</v>
      </c>
      <c r="J283" s="67">
        <v>1</v>
      </c>
      <c r="K283" s="56" t="s">
        <v>95</v>
      </c>
      <c r="L283" s="69">
        <v>2</v>
      </c>
      <c r="M283" s="69">
        <v>1</v>
      </c>
      <c r="N283" s="69">
        <v>1</v>
      </c>
      <c r="O283" s="58" t="s">
        <v>63</v>
      </c>
      <c r="P283" s="56" t="s">
        <v>141</v>
      </c>
      <c r="Q283" s="69"/>
      <c r="R283" s="62">
        <v>0</v>
      </c>
      <c r="S283" s="70"/>
      <c r="T283" s="70"/>
      <c r="U283" s="70"/>
      <c r="V283" s="69"/>
      <c r="W283" s="69"/>
      <c r="AC283" s="70"/>
      <c r="AD283" s="62">
        <f>LOOKUP($D283,'Design Component Spatial Info'!$C$2:$C$230,'Design Component Spatial Info'!E$2:E$230)</f>
        <v>11</v>
      </c>
      <c r="AE283" s="62">
        <f>LOOKUP($D283,'Design Component Spatial Info'!$C$2:$C$230,'Design Component Spatial Info'!F$2:F$230)</f>
        <v>343019.79499999998</v>
      </c>
      <c r="AF283" s="62">
        <f>LOOKUP($D283,'Design Component Spatial Info'!$C$2:$C$230,'Design Component Spatial Info'!G$2:G$230)</f>
        <v>5440309.4179999996</v>
      </c>
      <c r="AG283" s="67">
        <f t="shared" si="11"/>
        <v>0</v>
      </c>
      <c r="AH283" s="67">
        <f t="shared" si="12"/>
        <v>0</v>
      </c>
      <c r="AI283" s="136">
        <f>LOOKUP($D283,'Design Component Spatial Info'!$C$2:$C$230,'Design Component Spatial Info'!I$2:I$230)</f>
        <v>1500032.3949800001</v>
      </c>
      <c r="AJ283" s="136">
        <f>LOOKUP($D283,'Design Component Spatial Info'!$C$2:$C$230,'Design Component Spatial Info'!J$2:J$230)</f>
        <v>477461.53298999998</v>
      </c>
    </row>
    <row r="284" spans="1:38" x14ac:dyDescent="0.2">
      <c r="A284" s="60" t="s">
        <v>764</v>
      </c>
      <c r="B284" s="60" t="s">
        <v>371</v>
      </c>
      <c r="C284" s="60" t="s">
        <v>31</v>
      </c>
      <c r="D284" s="60" t="s">
        <v>353</v>
      </c>
      <c r="E284" s="58" t="s">
        <v>1140</v>
      </c>
      <c r="F284" s="65">
        <v>41758</v>
      </c>
      <c r="G284" s="60" t="s">
        <v>948</v>
      </c>
      <c r="H284" s="58" t="s">
        <v>947</v>
      </c>
      <c r="I284" s="57">
        <v>0.33749999999999997</v>
      </c>
      <c r="J284" s="67">
        <v>1</v>
      </c>
      <c r="K284" s="56" t="s">
        <v>95</v>
      </c>
      <c r="L284" s="69">
        <v>2</v>
      </c>
      <c r="M284" s="69">
        <v>1</v>
      </c>
      <c r="N284" s="69">
        <v>1</v>
      </c>
      <c r="O284" s="58" t="s">
        <v>63</v>
      </c>
      <c r="P284" s="56" t="s">
        <v>141</v>
      </c>
      <c r="Q284" s="69"/>
      <c r="R284" s="62">
        <v>0</v>
      </c>
      <c r="S284" s="70"/>
      <c r="T284" s="70"/>
      <c r="U284" s="70"/>
      <c r="V284" s="69"/>
      <c r="W284" s="69"/>
      <c r="AC284" s="70"/>
      <c r="AD284" s="62">
        <f>LOOKUP($D284,'Design Component Spatial Info'!$C$2:$C$230,'Design Component Spatial Info'!E$2:E$230)</f>
        <v>11</v>
      </c>
      <c r="AE284" s="62">
        <f>LOOKUP($D284,'Design Component Spatial Info'!$C$2:$C$230,'Design Component Spatial Info'!F$2:F$230)</f>
        <v>343272.82500000001</v>
      </c>
      <c r="AF284" s="62">
        <f>LOOKUP($D284,'Design Component Spatial Info'!$C$2:$C$230,'Design Component Spatial Info'!G$2:G$230)</f>
        <v>5439562.2690000003</v>
      </c>
      <c r="AG284" s="67">
        <f t="shared" si="11"/>
        <v>0</v>
      </c>
      <c r="AH284" s="67">
        <f t="shared" si="12"/>
        <v>0</v>
      </c>
      <c r="AI284" s="136">
        <f>LOOKUP($D284,'Design Component Spatial Info'!$C$2:$C$230,'Design Component Spatial Info'!I$2:I$230)</f>
        <v>1500376.95988</v>
      </c>
      <c r="AJ284" s="136">
        <f>LOOKUP($D284,'Design Component Spatial Info'!$C$2:$C$230,'Design Component Spatial Info'!J$2:J$230)</f>
        <v>476752.61728000001</v>
      </c>
    </row>
    <row r="285" spans="1:38" x14ac:dyDescent="0.2">
      <c r="A285" s="60" t="s">
        <v>764</v>
      </c>
      <c r="B285" s="60" t="s">
        <v>371</v>
      </c>
      <c r="C285" s="60" t="s">
        <v>31</v>
      </c>
      <c r="D285" s="60" t="s">
        <v>354</v>
      </c>
      <c r="E285" s="58" t="s">
        <v>1141</v>
      </c>
      <c r="F285" s="65">
        <v>41758</v>
      </c>
      <c r="G285" s="60" t="s">
        <v>948</v>
      </c>
      <c r="H285" s="58" t="s">
        <v>947</v>
      </c>
      <c r="I285" s="57">
        <v>0.34166666666666662</v>
      </c>
      <c r="J285" s="67">
        <v>1</v>
      </c>
      <c r="K285" s="56" t="s">
        <v>95</v>
      </c>
      <c r="L285" s="69">
        <v>2</v>
      </c>
      <c r="M285" s="69">
        <v>1</v>
      </c>
      <c r="N285" s="69">
        <v>1</v>
      </c>
      <c r="O285" s="58" t="s">
        <v>63</v>
      </c>
      <c r="P285" s="56" t="s">
        <v>141</v>
      </c>
      <c r="Q285" s="69"/>
      <c r="R285" s="62">
        <v>0</v>
      </c>
      <c r="S285" s="70"/>
      <c r="T285" s="70"/>
      <c r="U285" s="70"/>
      <c r="V285" s="69"/>
      <c r="W285" s="69"/>
      <c r="AC285" s="70"/>
      <c r="AD285" s="62">
        <f>LOOKUP($D285,'Design Component Spatial Info'!$C$2:$C$230,'Design Component Spatial Info'!E$2:E$230)</f>
        <v>11</v>
      </c>
      <c r="AE285" s="62">
        <f>LOOKUP($D285,'Design Component Spatial Info'!$C$2:$C$230,'Design Component Spatial Info'!F$2:F$230)</f>
        <v>343652.522</v>
      </c>
      <c r="AF285" s="62">
        <f>LOOKUP($D285,'Design Component Spatial Info'!$C$2:$C$230,'Design Component Spatial Info'!G$2:G$230)</f>
        <v>5438072.2740000002</v>
      </c>
      <c r="AG285" s="67">
        <f t="shared" si="11"/>
        <v>0</v>
      </c>
      <c r="AH285" s="67">
        <f t="shared" si="12"/>
        <v>0</v>
      </c>
      <c r="AI285" s="136">
        <f>LOOKUP($D285,'Design Component Spatial Info'!$C$2:$C$230,'Design Component Spatial Info'!I$2:I$230)</f>
        <v>1500940.0253900001</v>
      </c>
      <c r="AJ285" s="136">
        <f>LOOKUP($D285,'Design Component Spatial Info'!$C$2:$C$230,'Design Component Spatial Info'!J$2:J$230)</f>
        <v>475323.28743000003</v>
      </c>
    </row>
    <row r="286" spans="1:38" x14ac:dyDescent="0.2">
      <c r="A286" s="60" t="s">
        <v>764</v>
      </c>
      <c r="B286" s="60" t="s">
        <v>371</v>
      </c>
      <c r="C286" s="60" t="s">
        <v>31</v>
      </c>
      <c r="D286" s="60" t="s">
        <v>355</v>
      </c>
      <c r="E286" s="58" t="s">
        <v>1142</v>
      </c>
      <c r="F286" s="65">
        <v>41758</v>
      </c>
      <c r="G286" s="60" t="s">
        <v>948</v>
      </c>
      <c r="H286" s="58" t="s">
        <v>947</v>
      </c>
      <c r="I286" s="57">
        <v>0.34791666666666665</v>
      </c>
      <c r="J286" s="67">
        <v>1</v>
      </c>
      <c r="K286" s="56" t="s">
        <v>95</v>
      </c>
      <c r="L286" s="69">
        <v>2</v>
      </c>
      <c r="M286" s="69">
        <v>1</v>
      </c>
      <c r="N286" s="69">
        <v>1</v>
      </c>
      <c r="O286" s="58" t="s">
        <v>63</v>
      </c>
      <c r="P286" s="56" t="s">
        <v>141</v>
      </c>
      <c r="Q286" s="69"/>
      <c r="R286" s="62">
        <v>0</v>
      </c>
      <c r="S286" s="70"/>
      <c r="T286" s="70"/>
      <c r="U286" s="70"/>
      <c r="V286" s="69"/>
      <c r="W286" s="69"/>
      <c r="AC286" s="70"/>
      <c r="AD286" s="62">
        <f>LOOKUP($D286,'Design Component Spatial Info'!$C$2:$C$230,'Design Component Spatial Info'!E$2:E$230)</f>
        <v>11</v>
      </c>
      <c r="AE286" s="62">
        <f>LOOKUP($D286,'Design Component Spatial Info'!$C$2:$C$230,'Design Component Spatial Info'!F$2:F$230)</f>
        <v>344727.69699999999</v>
      </c>
      <c r="AF286" s="62">
        <f>LOOKUP($D286,'Design Component Spatial Info'!$C$2:$C$230,'Design Component Spatial Info'!G$2:G$230)</f>
        <v>5435726.4850000003</v>
      </c>
      <c r="AG286" s="67">
        <f t="shared" si="11"/>
        <v>0</v>
      </c>
      <c r="AH286" s="67">
        <f t="shared" si="12"/>
        <v>0</v>
      </c>
      <c r="AI286" s="136">
        <f>LOOKUP($D286,'Design Component Spatial Info'!$C$2:$C$230,'Design Component Spatial Info'!I$2:I$230)</f>
        <v>1502300.7885700001</v>
      </c>
      <c r="AJ286" s="136">
        <f>LOOKUP($D286,'Design Component Spatial Info'!$C$2:$C$230,'Design Component Spatial Info'!J$2:J$230)</f>
        <v>473132.68615000002</v>
      </c>
    </row>
    <row r="287" spans="1:38" x14ac:dyDescent="0.2">
      <c r="A287" s="60" t="s">
        <v>764</v>
      </c>
      <c r="B287" s="60" t="s">
        <v>371</v>
      </c>
      <c r="C287" s="60" t="s">
        <v>31</v>
      </c>
      <c r="D287" s="60" t="s">
        <v>328</v>
      </c>
      <c r="E287" s="58" t="s">
        <v>809</v>
      </c>
      <c r="F287" s="65">
        <v>41758</v>
      </c>
      <c r="G287" s="60" t="s">
        <v>948</v>
      </c>
      <c r="H287" s="58" t="s">
        <v>947</v>
      </c>
      <c r="I287" s="57">
        <v>0.35625000000000001</v>
      </c>
      <c r="J287" s="67">
        <v>1</v>
      </c>
      <c r="K287" s="56" t="s">
        <v>95</v>
      </c>
      <c r="L287" s="69">
        <v>3</v>
      </c>
      <c r="M287" s="69">
        <v>1</v>
      </c>
      <c r="N287" s="69">
        <v>1</v>
      </c>
      <c r="O287" s="58" t="s">
        <v>63</v>
      </c>
      <c r="P287" s="56" t="s">
        <v>141</v>
      </c>
      <c r="Q287" s="69"/>
      <c r="R287" s="62">
        <v>0</v>
      </c>
      <c r="S287" s="70"/>
      <c r="T287" s="70"/>
      <c r="U287" s="70"/>
      <c r="V287" s="69"/>
      <c r="W287" s="69"/>
      <c r="AC287" s="70"/>
      <c r="AD287" s="62">
        <f>LOOKUP($D287,'Design Component Spatial Info'!$C$2:$C$230,'Design Component Spatial Info'!E$2:E$230)</f>
        <v>11</v>
      </c>
      <c r="AE287" s="62">
        <f>LOOKUP($D287,'Design Component Spatial Info'!$C$2:$C$230,'Design Component Spatial Info'!F$2:F$230)</f>
        <v>349376</v>
      </c>
      <c r="AF287" s="62">
        <f>LOOKUP($D287,'Design Component Spatial Info'!$C$2:$C$230,'Design Component Spatial Info'!G$2:G$230)</f>
        <v>5435115</v>
      </c>
      <c r="AG287" s="67">
        <f t="shared" si="11"/>
        <v>0</v>
      </c>
      <c r="AH287" s="67">
        <f t="shared" si="12"/>
        <v>0</v>
      </c>
      <c r="AI287" s="136">
        <f>LOOKUP($D287,'Design Component Spatial Info'!$C$2:$C$230,'Design Component Spatial Info'!I$2:I$230)</f>
        <v>1506999.577</v>
      </c>
      <c r="AJ287" s="136">
        <f>LOOKUP($D287,'Design Component Spatial Info'!$C$2:$C$230,'Design Component Spatial Info'!J$2:J$230)</f>
        <v>473106.14110000001</v>
      </c>
    </row>
    <row r="288" spans="1:38" x14ac:dyDescent="0.2">
      <c r="A288" s="60" t="s">
        <v>764</v>
      </c>
      <c r="B288" s="60" t="s">
        <v>371</v>
      </c>
      <c r="C288" s="60" t="s">
        <v>31</v>
      </c>
      <c r="D288" s="60" t="s">
        <v>329</v>
      </c>
      <c r="E288" s="58" t="s">
        <v>809</v>
      </c>
      <c r="F288" s="65">
        <v>41758</v>
      </c>
      <c r="G288" s="60" t="s">
        <v>948</v>
      </c>
      <c r="H288" s="58" t="s">
        <v>947</v>
      </c>
      <c r="I288" s="57">
        <v>0.3611111111111111</v>
      </c>
      <c r="J288" s="67">
        <v>1</v>
      </c>
      <c r="K288" s="56" t="s">
        <v>95</v>
      </c>
      <c r="L288" s="69">
        <v>3</v>
      </c>
      <c r="M288" s="69">
        <v>1</v>
      </c>
      <c r="N288" s="69">
        <v>1</v>
      </c>
      <c r="O288" s="58" t="s">
        <v>63</v>
      </c>
      <c r="P288" s="56" t="s">
        <v>383</v>
      </c>
      <c r="Q288" s="69">
        <v>55</v>
      </c>
      <c r="R288" s="62">
        <v>2</v>
      </c>
      <c r="S288" s="70" t="s">
        <v>384</v>
      </c>
      <c r="T288" s="70" t="s">
        <v>42</v>
      </c>
      <c r="U288" s="70" t="s">
        <v>83</v>
      </c>
      <c r="V288" s="69">
        <v>24</v>
      </c>
      <c r="W288" s="69">
        <v>75</v>
      </c>
      <c r="X288" s="62" t="s">
        <v>145</v>
      </c>
      <c r="Y288" s="56" t="s">
        <v>121</v>
      </c>
      <c r="AA288" s="56" t="s">
        <v>986</v>
      </c>
      <c r="AC288" s="70"/>
      <c r="AD288" s="62">
        <f>LOOKUP($D288,'Design Component Spatial Info'!$C$2:$C$230,'Design Component Spatial Info'!E$2:E$230)</f>
        <v>11</v>
      </c>
      <c r="AE288" s="62">
        <f>LOOKUP($D288,'Design Component Spatial Info'!$C$2:$C$230,'Design Component Spatial Info'!F$2:F$230)</f>
        <v>349358.92499999999</v>
      </c>
      <c r="AF288" s="62">
        <f>LOOKUP($D288,'Design Component Spatial Info'!$C$2:$C$230,'Design Component Spatial Info'!G$2:G$230)</f>
        <v>5435981.3760000002</v>
      </c>
      <c r="AG288" s="67">
        <f t="shared" si="11"/>
        <v>349389.4302482307</v>
      </c>
      <c r="AH288" s="67">
        <f t="shared" si="12"/>
        <v>5436049.8919093236</v>
      </c>
      <c r="AI288" s="136">
        <f>LOOKUP($D288,'Design Component Spatial Info'!$C$2:$C$230,'Design Component Spatial Info'!I$2:I$230)</f>
        <v>1506870.07834</v>
      </c>
      <c r="AJ288" s="136">
        <f>LOOKUP($D288,'Design Component Spatial Info'!$C$2:$C$230,'Design Component Spatial Info'!J$2:J$230)</f>
        <v>473963.91869999998</v>
      </c>
      <c r="AK288">
        <v>1506892</v>
      </c>
      <c r="AL288">
        <v>474036</v>
      </c>
    </row>
    <row r="289" spans="1:38" x14ac:dyDescent="0.2">
      <c r="A289" s="60" t="s">
        <v>764</v>
      </c>
      <c r="B289" s="60" t="s">
        <v>371</v>
      </c>
      <c r="C289" s="60" t="s">
        <v>31</v>
      </c>
      <c r="D289" s="60" t="s">
        <v>330</v>
      </c>
      <c r="E289" s="58" t="s">
        <v>1143</v>
      </c>
      <c r="F289" s="65">
        <v>41758</v>
      </c>
      <c r="G289" s="60" t="s">
        <v>948</v>
      </c>
      <c r="H289" s="58" t="s">
        <v>947</v>
      </c>
      <c r="I289" s="57">
        <v>0.3659722222222222</v>
      </c>
      <c r="J289" s="67">
        <v>1</v>
      </c>
      <c r="K289" s="56" t="s">
        <v>95</v>
      </c>
      <c r="L289" s="69">
        <v>3</v>
      </c>
      <c r="M289" s="69">
        <v>2</v>
      </c>
      <c r="N289" s="69">
        <v>1</v>
      </c>
      <c r="O289" s="58" t="s">
        <v>63</v>
      </c>
      <c r="P289" s="56" t="s">
        <v>141</v>
      </c>
      <c r="Q289" s="69"/>
      <c r="R289" s="62">
        <v>0</v>
      </c>
      <c r="S289" s="70"/>
      <c r="T289" s="70"/>
      <c r="U289" s="70"/>
      <c r="V289" s="69"/>
      <c r="W289" s="69"/>
      <c r="AC289" s="70"/>
      <c r="AD289" s="62">
        <f>LOOKUP($D289,'Design Component Spatial Info'!$C$2:$C$230,'Design Component Spatial Info'!E$2:E$230)</f>
        <v>11</v>
      </c>
      <c r="AE289" s="62">
        <f>LOOKUP($D289,'Design Component Spatial Info'!$C$2:$C$230,'Design Component Spatial Info'!F$2:F$230)</f>
        <v>349328.255</v>
      </c>
      <c r="AF289" s="62">
        <f>LOOKUP($D289,'Design Component Spatial Info'!$C$2:$C$230,'Design Component Spatial Info'!G$2:G$230)</f>
        <v>5436777.6299999999</v>
      </c>
      <c r="AG289" s="67">
        <f t="shared" si="11"/>
        <v>0</v>
      </c>
      <c r="AH289" s="67">
        <f t="shared" si="12"/>
        <v>0</v>
      </c>
      <c r="AI289" s="136">
        <f>LOOKUP($D289,'Design Component Spatial Info'!$C$2:$C$230,'Design Component Spatial Info'!I$2:I$230)</f>
        <v>1506740.2350000001</v>
      </c>
      <c r="AJ289" s="136">
        <f>LOOKUP($D289,'Design Component Spatial Info'!$C$2:$C$230,'Design Component Spatial Info'!J$2:J$230)</f>
        <v>474749.2513</v>
      </c>
    </row>
    <row r="290" spans="1:38" x14ac:dyDescent="0.2">
      <c r="A290" s="60" t="s">
        <v>764</v>
      </c>
      <c r="B290" s="60" t="s">
        <v>371</v>
      </c>
      <c r="C290" s="60" t="s">
        <v>31</v>
      </c>
      <c r="D290" s="60" t="s">
        <v>331</v>
      </c>
      <c r="E290" s="58" t="s">
        <v>1143</v>
      </c>
      <c r="F290" s="65">
        <v>41758</v>
      </c>
      <c r="G290" s="60" t="s">
        <v>948</v>
      </c>
      <c r="H290" s="58" t="s">
        <v>947</v>
      </c>
      <c r="I290" s="57">
        <v>0.37013888888888885</v>
      </c>
      <c r="J290" s="67">
        <v>1</v>
      </c>
      <c r="K290" s="56" t="s">
        <v>95</v>
      </c>
      <c r="L290" s="69">
        <v>3</v>
      </c>
      <c r="M290" s="69">
        <v>2</v>
      </c>
      <c r="N290" s="69">
        <v>1</v>
      </c>
      <c r="O290" s="58" t="s">
        <v>63</v>
      </c>
      <c r="P290" s="56" t="s">
        <v>383</v>
      </c>
      <c r="Q290" s="69">
        <v>26</v>
      </c>
      <c r="R290" s="62">
        <v>1</v>
      </c>
      <c r="S290" s="70" t="s">
        <v>135</v>
      </c>
      <c r="T290" s="70" t="s">
        <v>39</v>
      </c>
      <c r="U290" s="70" t="s">
        <v>87</v>
      </c>
      <c r="V290" s="69">
        <v>65</v>
      </c>
      <c r="W290" s="69">
        <v>200</v>
      </c>
      <c r="X290" s="62" t="s">
        <v>145</v>
      </c>
      <c r="Y290" s="56" t="s">
        <v>121</v>
      </c>
      <c r="AA290" s="56" t="s">
        <v>987</v>
      </c>
      <c r="AC290" s="70"/>
      <c r="AD290" s="62">
        <f>LOOKUP($D290,'Design Component Spatial Info'!$C$2:$C$230,'Design Component Spatial Info'!E$2:E$230)</f>
        <v>11</v>
      </c>
      <c r="AE290" s="62">
        <f>LOOKUP($D290,'Design Component Spatial Info'!$C$2:$C$230,'Design Component Spatial Info'!F$2:F$230)</f>
        <v>349522.66</v>
      </c>
      <c r="AF290" s="62">
        <f>LOOKUP($D290,'Design Component Spatial Info'!$C$2:$C$230,'Design Component Spatial Info'!G$2:G$230)</f>
        <v>5437556.5750000002</v>
      </c>
      <c r="AG290" s="67">
        <f t="shared" si="11"/>
        <v>349703.9215574073</v>
      </c>
      <c r="AH290" s="67">
        <f t="shared" si="12"/>
        <v>5437641.0986523479</v>
      </c>
      <c r="AI290" s="136">
        <f>LOOKUP($D290,'Design Component Spatial Info'!$C$2:$C$230,'Design Component Spatial Info'!I$2:I$230)</f>
        <v>1506836.156</v>
      </c>
      <c r="AJ290" s="136">
        <f>LOOKUP($D290,'Design Component Spatial Info'!$C$2:$C$230,'Design Component Spatial Info'!J$2:J$230)</f>
        <v>475545.56579999998</v>
      </c>
      <c r="AK290">
        <v>1507006</v>
      </c>
      <c r="AL290">
        <v>475652</v>
      </c>
    </row>
    <row r="291" spans="1:38" x14ac:dyDescent="0.2">
      <c r="A291" s="60" t="s">
        <v>764</v>
      </c>
      <c r="B291" s="60" t="s">
        <v>371</v>
      </c>
      <c r="C291" s="60" t="s">
        <v>31</v>
      </c>
      <c r="D291" s="60" t="s">
        <v>331</v>
      </c>
      <c r="E291" s="58" t="s">
        <v>1143</v>
      </c>
      <c r="F291" s="65">
        <v>41758</v>
      </c>
      <c r="G291" s="60" t="s">
        <v>948</v>
      </c>
      <c r="H291" s="58" t="s">
        <v>947</v>
      </c>
      <c r="I291" s="57">
        <v>0.37013888888888885</v>
      </c>
      <c r="J291" s="67">
        <v>2</v>
      </c>
      <c r="K291" s="56" t="s">
        <v>95</v>
      </c>
      <c r="L291" s="69">
        <v>3</v>
      </c>
      <c r="M291" s="69">
        <v>2</v>
      </c>
      <c r="N291" s="69">
        <v>1</v>
      </c>
      <c r="O291" s="58" t="s">
        <v>63</v>
      </c>
      <c r="P291" s="56" t="s">
        <v>383</v>
      </c>
      <c r="Q291" s="69">
        <v>42</v>
      </c>
      <c r="R291" s="62">
        <v>1</v>
      </c>
      <c r="S291" s="70" t="s">
        <v>135</v>
      </c>
      <c r="T291" s="70" t="s">
        <v>144</v>
      </c>
      <c r="U291" s="70" t="s">
        <v>87</v>
      </c>
      <c r="V291" s="69">
        <v>164</v>
      </c>
      <c r="W291" s="69">
        <v>200</v>
      </c>
      <c r="X291" s="62" t="s">
        <v>145</v>
      </c>
      <c r="Y291" s="56" t="s">
        <v>121</v>
      </c>
      <c r="AA291" s="56" t="s">
        <v>988</v>
      </c>
      <c r="AC291" s="70"/>
      <c r="AD291" s="62">
        <f>LOOKUP($D291,'Design Component Spatial Info'!$C$2:$C$230,'Design Component Spatial Info'!E$2:E$230)</f>
        <v>11</v>
      </c>
      <c r="AE291" s="62">
        <f>LOOKUP($D291,'Design Component Spatial Info'!$C$2:$C$230,'Design Component Spatial Info'!F$2:F$230)</f>
        <v>349522.66</v>
      </c>
      <c r="AF291" s="62">
        <f>LOOKUP($D291,'Design Component Spatial Info'!$C$2:$C$230,'Design Component Spatial Info'!G$2:G$230)</f>
        <v>5437556.5750000002</v>
      </c>
      <c r="AG291" s="67">
        <f t="shared" si="11"/>
        <v>349577.78747116338</v>
      </c>
      <c r="AH291" s="67">
        <f t="shared" si="12"/>
        <v>5437364.3226608122</v>
      </c>
      <c r="AI291" s="136">
        <f>LOOKUP($D291,'Design Component Spatial Info'!$C$2:$C$230,'Design Component Spatial Info'!I$2:I$230)</f>
        <v>1506836.156</v>
      </c>
      <c r="AJ291" s="136">
        <f>LOOKUP($D291,'Design Component Spatial Info'!$C$2:$C$230,'Design Component Spatial Info'!J$2:J$230)</f>
        <v>475545.56579999998</v>
      </c>
      <c r="AK291">
        <v>1506915</v>
      </c>
      <c r="AL291">
        <v>475362</v>
      </c>
    </row>
    <row r="292" spans="1:38" x14ac:dyDescent="0.2">
      <c r="A292" s="60" t="s">
        <v>764</v>
      </c>
      <c r="B292" s="60" t="s">
        <v>371</v>
      </c>
      <c r="C292" s="60" t="s">
        <v>31</v>
      </c>
      <c r="D292" s="60" t="s">
        <v>356</v>
      </c>
      <c r="E292" s="58" t="s">
        <v>811</v>
      </c>
      <c r="F292" s="65">
        <v>41758</v>
      </c>
      <c r="G292" s="60" t="s">
        <v>948</v>
      </c>
      <c r="H292" s="58" t="s">
        <v>947</v>
      </c>
      <c r="I292" s="57">
        <v>0.375</v>
      </c>
      <c r="J292" s="67">
        <v>1</v>
      </c>
      <c r="K292" s="56" t="s">
        <v>95</v>
      </c>
      <c r="L292" s="69">
        <v>3</v>
      </c>
      <c r="M292" s="69">
        <v>1</v>
      </c>
      <c r="N292" s="69">
        <v>1</v>
      </c>
      <c r="O292" s="58" t="s">
        <v>63</v>
      </c>
      <c r="P292" s="56" t="s">
        <v>383</v>
      </c>
      <c r="Q292" s="69">
        <v>100</v>
      </c>
      <c r="R292" s="62">
        <v>1</v>
      </c>
      <c r="S292" s="70" t="s">
        <v>135</v>
      </c>
      <c r="T292" s="70" t="s">
        <v>39</v>
      </c>
      <c r="U292" s="70" t="s">
        <v>87</v>
      </c>
      <c r="V292" s="69">
        <v>127</v>
      </c>
      <c r="W292" s="69">
        <v>400</v>
      </c>
      <c r="X292" s="62" t="s">
        <v>145</v>
      </c>
      <c r="Y292" s="56" t="s">
        <v>121</v>
      </c>
      <c r="AA292" s="56" t="s">
        <v>989</v>
      </c>
      <c r="AC292" s="70"/>
      <c r="AD292" s="62">
        <f>LOOKUP($D292,'Design Component Spatial Info'!$C$2:$C$230,'Design Component Spatial Info'!E$2:E$230)</f>
        <v>11</v>
      </c>
      <c r="AE292" s="62">
        <f>LOOKUP($D292,'Design Component Spatial Info'!$C$2:$C$230,'Design Component Spatial Info'!F$2:F$230)</f>
        <v>349437.92300000001</v>
      </c>
      <c r="AF292" s="62">
        <f>LOOKUP($D292,'Design Component Spatial Info'!$C$2:$C$230,'Design Component Spatial Info'!G$2:G$230)</f>
        <v>5438390.9460000005</v>
      </c>
      <c r="AG292" s="67">
        <f t="shared" si="11"/>
        <v>349757.37720401894</v>
      </c>
      <c r="AH292" s="67">
        <f t="shared" si="12"/>
        <v>5438150.2199907396</v>
      </c>
      <c r="AI292" s="136">
        <f>LOOKUP($D292,'Design Component Spatial Info'!$C$2:$C$230,'Design Component Spatial Info'!I$2:I$230)</f>
        <v>1506647.8359999999</v>
      </c>
      <c r="AJ292" s="136">
        <f>LOOKUP($D292,'Design Component Spatial Info'!$C$2:$C$230,'Design Component Spatial Info'!J$2:J$230)</f>
        <v>476361.93479999999</v>
      </c>
      <c r="AK292">
        <v>1506995</v>
      </c>
      <c r="AL292">
        <v>476163</v>
      </c>
    </row>
    <row r="293" spans="1:38" x14ac:dyDescent="0.2">
      <c r="A293" s="60" t="s">
        <v>764</v>
      </c>
      <c r="B293" s="60" t="s">
        <v>371</v>
      </c>
      <c r="C293" s="60" t="s">
        <v>31</v>
      </c>
      <c r="D293" s="60" t="s">
        <v>332</v>
      </c>
      <c r="E293" s="58" t="s">
        <v>811</v>
      </c>
      <c r="F293" s="65">
        <v>41758</v>
      </c>
      <c r="G293" s="60" t="s">
        <v>948</v>
      </c>
      <c r="H293" s="58" t="s">
        <v>947</v>
      </c>
      <c r="I293" s="57">
        <v>0.38055555555555554</v>
      </c>
      <c r="J293" s="67">
        <v>1</v>
      </c>
      <c r="K293" s="56" t="s">
        <v>95</v>
      </c>
      <c r="L293" s="69">
        <v>3</v>
      </c>
      <c r="M293" s="69">
        <v>1</v>
      </c>
      <c r="N293" s="69">
        <v>1</v>
      </c>
      <c r="O293" s="58" t="s">
        <v>63</v>
      </c>
      <c r="P293" s="56" t="s">
        <v>141</v>
      </c>
      <c r="Q293" s="69"/>
      <c r="R293" s="62">
        <v>0</v>
      </c>
      <c r="S293" s="70"/>
      <c r="T293" s="70"/>
      <c r="U293" s="70"/>
      <c r="V293" s="69"/>
      <c r="W293" s="69"/>
      <c r="AC293" s="70"/>
      <c r="AD293" s="62">
        <f>LOOKUP($D293,'Design Component Spatial Info'!$C$2:$C$230,'Design Component Spatial Info'!E$2:E$230)</f>
        <v>11</v>
      </c>
      <c r="AE293" s="62">
        <f>LOOKUP($D293,'Design Component Spatial Info'!$C$2:$C$230,'Design Component Spatial Info'!F$2:F$230)</f>
        <v>349461.91600000003</v>
      </c>
      <c r="AF293" s="62">
        <f>LOOKUP($D293,'Design Component Spatial Info'!$C$2:$C$230,'Design Component Spatial Info'!G$2:G$230)</f>
        <v>5439192.3260000004</v>
      </c>
      <c r="AG293" s="67">
        <f t="shared" si="11"/>
        <v>0</v>
      </c>
      <c r="AH293" s="67">
        <f t="shared" si="12"/>
        <v>0</v>
      </c>
      <c r="AI293" s="136">
        <f>LOOKUP($D293,'Design Component Spatial Info'!$C$2:$C$230,'Design Component Spatial Info'!I$2:I$230)</f>
        <v>1506571.65</v>
      </c>
      <c r="AJ293" s="136">
        <f>LOOKUP($D293,'Design Component Spatial Info'!$C$2:$C$230,'Design Component Spatial Info'!J$2:J$230)</f>
        <v>477159.20319999999</v>
      </c>
    </row>
    <row r="294" spans="1:38" x14ac:dyDescent="0.2">
      <c r="A294" s="60" t="s">
        <v>764</v>
      </c>
      <c r="B294" s="60" t="s">
        <v>371</v>
      </c>
      <c r="C294" s="60" t="s">
        <v>31</v>
      </c>
      <c r="D294" s="60" t="s">
        <v>333</v>
      </c>
      <c r="E294" s="58" t="s">
        <v>809</v>
      </c>
      <c r="F294" s="65">
        <v>41758</v>
      </c>
      <c r="G294" s="60" t="s">
        <v>948</v>
      </c>
      <c r="H294" s="58" t="s">
        <v>947</v>
      </c>
      <c r="I294" s="57">
        <v>0.3972222222222222</v>
      </c>
      <c r="J294" s="67">
        <v>1</v>
      </c>
      <c r="K294" s="56" t="s">
        <v>95</v>
      </c>
      <c r="L294" s="69">
        <v>6</v>
      </c>
      <c r="M294" s="89">
        <v>2</v>
      </c>
      <c r="N294" s="69">
        <v>1</v>
      </c>
      <c r="O294" s="58" t="s">
        <v>63</v>
      </c>
      <c r="P294" s="56" t="s">
        <v>383</v>
      </c>
      <c r="Q294" s="69">
        <v>45</v>
      </c>
      <c r="R294" s="62">
        <v>2</v>
      </c>
      <c r="S294" s="70" t="s">
        <v>384</v>
      </c>
      <c r="T294" s="70" t="s">
        <v>42</v>
      </c>
      <c r="U294" s="70" t="s">
        <v>83</v>
      </c>
      <c r="V294" s="69">
        <v>285</v>
      </c>
      <c r="W294" s="69">
        <v>30</v>
      </c>
      <c r="X294" s="62" t="s">
        <v>145</v>
      </c>
      <c r="Y294" s="56" t="s">
        <v>121</v>
      </c>
      <c r="AA294" s="56" t="s">
        <v>990</v>
      </c>
      <c r="AC294" s="70"/>
      <c r="AD294" s="62">
        <f>LOOKUP($D294,'Design Component Spatial Info'!$C$2:$C$230,'Design Component Spatial Info'!E$2:E$230)</f>
        <v>11</v>
      </c>
      <c r="AE294" s="62">
        <f>LOOKUP($D294,'Design Component Spatial Info'!$C$2:$C$230,'Design Component Spatial Info'!F$2:F$230)</f>
        <v>349931.337</v>
      </c>
      <c r="AF294" s="62">
        <f>LOOKUP($D294,'Design Component Spatial Info'!$C$2:$C$230,'Design Component Spatial Info'!G$2:G$230)</f>
        <v>5434576.7960000001</v>
      </c>
      <c r="AG294" s="67">
        <f t="shared" si="11"/>
        <v>349902.35922521132</v>
      </c>
      <c r="AH294" s="67">
        <f t="shared" si="12"/>
        <v>5434584.560571353</v>
      </c>
      <c r="AI294" s="136">
        <f>LOOKUP($D294,'Design Component Spatial Info'!$C$2:$C$230,'Design Component Spatial Info'!I$2:I$230)</f>
        <v>1507614.06281</v>
      </c>
      <c r="AJ294" s="136">
        <f>LOOKUP($D294,'Design Component Spatial Info'!$C$2:$C$230,'Design Component Spatial Info'!J$2:J$230)</f>
        <v>472643.39412999997</v>
      </c>
      <c r="AK294">
        <v>1507584</v>
      </c>
      <c r="AL294">
        <v>472647</v>
      </c>
    </row>
    <row r="295" spans="1:38" x14ac:dyDescent="0.2">
      <c r="A295" s="60" t="s">
        <v>764</v>
      </c>
      <c r="B295" s="60" t="s">
        <v>371</v>
      </c>
      <c r="C295" s="60" t="s">
        <v>31</v>
      </c>
      <c r="D295" s="60" t="s">
        <v>335</v>
      </c>
      <c r="E295" s="58"/>
      <c r="F295" s="65">
        <v>41758</v>
      </c>
      <c r="G295" s="60" t="s">
        <v>948</v>
      </c>
      <c r="H295" s="58" t="s">
        <v>947</v>
      </c>
      <c r="I295" s="57">
        <v>0.40416666666666662</v>
      </c>
      <c r="J295" s="67">
        <v>1</v>
      </c>
      <c r="K295" s="56" t="s">
        <v>95</v>
      </c>
      <c r="L295" s="69">
        <v>6</v>
      </c>
      <c r="M295" s="89">
        <v>2</v>
      </c>
      <c r="N295" s="69">
        <v>1</v>
      </c>
      <c r="O295" s="58" t="s">
        <v>63</v>
      </c>
      <c r="P295" s="56" t="s">
        <v>383</v>
      </c>
      <c r="Q295" s="69">
        <v>180</v>
      </c>
      <c r="R295" s="62">
        <v>1</v>
      </c>
      <c r="S295" s="70" t="s">
        <v>135</v>
      </c>
      <c r="T295" s="70" t="s">
        <v>103</v>
      </c>
      <c r="U295" s="70" t="s">
        <v>85</v>
      </c>
      <c r="V295" s="69">
        <v>105</v>
      </c>
      <c r="W295" s="69">
        <v>300</v>
      </c>
      <c r="X295" s="62" t="s">
        <v>145</v>
      </c>
      <c r="Y295" s="56" t="s">
        <v>121</v>
      </c>
      <c r="AA295" s="56" t="s">
        <v>991</v>
      </c>
      <c r="AC295" s="70"/>
      <c r="AD295" s="62">
        <f>LOOKUP($D295,'Design Component Spatial Info'!$C$2:$C$230,'Design Component Spatial Info'!E$2:E$230)</f>
        <v>11</v>
      </c>
      <c r="AE295" s="62">
        <f>LOOKUP($D295,'Design Component Spatial Info'!$C$2:$C$230,'Design Component Spatial Info'!F$2:F$230)</f>
        <v>352553.446</v>
      </c>
      <c r="AF295" s="62">
        <f>LOOKUP($D295,'Design Component Spatial Info'!$C$2:$C$230,'Design Component Spatial Info'!G$2:G$230)</f>
        <v>5438820.9800000004</v>
      </c>
      <c r="AG295" s="67">
        <f t="shared" si="11"/>
        <v>352843.22374788672</v>
      </c>
      <c r="AH295" s="67">
        <f t="shared" si="12"/>
        <v>5438743.33428647</v>
      </c>
      <c r="AI295" s="136">
        <f>LOOKUP($D295,'Design Component Spatial Info'!$C$2:$C$230,'Design Component Spatial Info'!I$2:I$230)</f>
        <v>1509689.3149999999</v>
      </c>
      <c r="AJ295" s="136">
        <f>LOOKUP($D295,'Design Component Spatial Info'!$C$2:$C$230,'Design Component Spatial Info'!J$2:J$230)</f>
        <v>477177.58850000001</v>
      </c>
      <c r="AK295">
        <v>1509987</v>
      </c>
      <c r="AL295">
        <v>477137</v>
      </c>
    </row>
    <row r="296" spans="1:38" x14ac:dyDescent="0.2">
      <c r="A296" s="60" t="s">
        <v>764</v>
      </c>
      <c r="B296" s="60" t="s">
        <v>371</v>
      </c>
      <c r="C296" s="60" t="s">
        <v>31</v>
      </c>
      <c r="D296" s="60" t="s">
        <v>357</v>
      </c>
      <c r="E296" s="58"/>
      <c r="F296" s="65">
        <v>41758</v>
      </c>
      <c r="G296" s="60" t="s">
        <v>948</v>
      </c>
      <c r="H296" s="58" t="s">
        <v>947</v>
      </c>
      <c r="I296" s="57">
        <v>0.40902777777777777</v>
      </c>
      <c r="J296" s="67">
        <v>1</v>
      </c>
      <c r="K296" s="56" t="s">
        <v>95</v>
      </c>
      <c r="L296" s="69">
        <v>6</v>
      </c>
      <c r="M296" s="89">
        <v>2</v>
      </c>
      <c r="N296" s="69">
        <v>1</v>
      </c>
      <c r="O296" s="58" t="s">
        <v>63</v>
      </c>
      <c r="P296" s="56" t="s">
        <v>141</v>
      </c>
      <c r="Q296" s="69"/>
      <c r="R296" s="62">
        <v>0</v>
      </c>
      <c r="S296" s="70"/>
      <c r="T296" s="70"/>
      <c r="U296" s="70"/>
      <c r="V296" s="69"/>
      <c r="W296" s="69"/>
      <c r="AC296" s="70"/>
      <c r="AD296" s="62">
        <f>LOOKUP($D296,'Design Component Spatial Info'!$C$2:$C$230,'Design Component Spatial Info'!E$2:E$230)</f>
        <v>11</v>
      </c>
      <c r="AE296" s="62">
        <f>LOOKUP($D296,'Design Component Spatial Info'!$C$2:$C$230,'Design Component Spatial Info'!F$2:F$230)</f>
        <v>352415.01699999999</v>
      </c>
      <c r="AF296" s="62">
        <f>LOOKUP($D296,'Design Component Spatial Info'!$C$2:$C$230,'Design Component Spatial Info'!G$2:G$230)</f>
        <v>5439626.5829999996</v>
      </c>
      <c r="AG296" s="67">
        <f t="shared" si="11"/>
        <v>0</v>
      </c>
      <c r="AH296" s="67">
        <f t="shared" si="12"/>
        <v>0</v>
      </c>
      <c r="AI296" s="136">
        <f>LOOKUP($D296,'Design Component Spatial Info'!$C$2:$C$230,'Design Component Spatial Info'!I$2:I$230)</f>
        <v>1515339.5989999999</v>
      </c>
      <c r="AJ296" s="136">
        <f>LOOKUP($D296,'Design Component Spatial Info'!$C$2:$C$230,'Design Component Spatial Info'!J$2:J$230)</f>
        <v>479846.30080000003</v>
      </c>
    </row>
    <row r="297" spans="1:38" x14ac:dyDescent="0.2">
      <c r="A297" s="60" t="s">
        <v>764</v>
      </c>
      <c r="B297" s="60" t="s">
        <v>371</v>
      </c>
      <c r="C297" s="60" t="s">
        <v>31</v>
      </c>
      <c r="D297" s="60" t="s">
        <v>334</v>
      </c>
      <c r="E297" s="58" t="s">
        <v>813</v>
      </c>
      <c r="F297" s="65">
        <v>41758</v>
      </c>
      <c r="G297" s="60" t="s">
        <v>948</v>
      </c>
      <c r="H297" s="58" t="s">
        <v>947</v>
      </c>
      <c r="I297" s="57">
        <v>0.41388888888888892</v>
      </c>
      <c r="J297" s="67">
        <v>1</v>
      </c>
      <c r="K297" s="56" t="s">
        <v>95</v>
      </c>
      <c r="L297" s="69">
        <v>6</v>
      </c>
      <c r="M297" s="89">
        <v>1</v>
      </c>
      <c r="N297" s="69">
        <v>1</v>
      </c>
      <c r="O297" s="58" t="s">
        <v>63</v>
      </c>
      <c r="P297" s="56" t="s">
        <v>141</v>
      </c>
      <c r="Q297" s="69"/>
      <c r="R297" s="62">
        <v>0</v>
      </c>
      <c r="S297" s="70"/>
      <c r="T297" s="70"/>
      <c r="U297" s="70"/>
      <c r="V297" s="69"/>
      <c r="W297" s="69"/>
      <c r="AC297" s="70"/>
      <c r="AD297" s="62">
        <f>LOOKUP($D297,'Design Component Spatial Info'!$C$2:$C$230,'Design Component Spatial Info'!E$2:E$230)</f>
        <v>11</v>
      </c>
      <c r="AE297" s="62">
        <f>LOOKUP($D297,'Design Component Spatial Info'!$C$2:$C$230,'Design Component Spatial Info'!F$2:F$230)</f>
        <v>352287.217</v>
      </c>
      <c r="AF297" s="62">
        <f>LOOKUP($D297,'Design Component Spatial Info'!$C$2:$C$230,'Design Component Spatial Info'!G$2:G$230)</f>
        <v>5440397.6270000003</v>
      </c>
      <c r="AG297" s="67">
        <f t="shared" si="11"/>
        <v>0</v>
      </c>
      <c r="AH297" s="67">
        <f t="shared" si="12"/>
        <v>0</v>
      </c>
      <c r="AI297" s="136">
        <f>LOOKUP($D297,'Design Component Spatial Info'!$C$2:$C$230,'Design Component Spatial Info'!I$2:I$230)</f>
        <v>1509451.20951</v>
      </c>
      <c r="AJ297" s="136">
        <f>LOOKUP($D297,'Design Component Spatial Info'!$C$2:$C$230,'Design Component Spatial Info'!J$2:J$230)</f>
        <v>477958.74696000002</v>
      </c>
    </row>
    <row r="298" spans="1:38" x14ac:dyDescent="0.2">
      <c r="A298" s="60" t="s">
        <v>764</v>
      </c>
      <c r="B298" s="60" t="s">
        <v>371</v>
      </c>
      <c r="C298" s="60" t="s">
        <v>31</v>
      </c>
      <c r="D298" s="60" t="s">
        <v>336</v>
      </c>
      <c r="E298" s="58" t="s">
        <v>1144</v>
      </c>
      <c r="F298" s="65">
        <v>41758</v>
      </c>
      <c r="G298" s="60" t="s">
        <v>948</v>
      </c>
      <c r="H298" s="58" t="s">
        <v>947</v>
      </c>
      <c r="I298" s="57">
        <v>0.59583333333333333</v>
      </c>
      <c r="J298" s="67">
        <v>1</v>
      </c>
      <c r="K298" s="56" t="s">
        <v>95</v>
      </c>
      <c r="L298" s="69">
        <v>14</v>
      </c>
      <c r="M298" s="69">
        <v>1</v>
      </c>
      <c r="N298" s="69">
        <v>1</v>
      </c>
      <c r="O298" s="58" t="s">
        <v>63</v>
      </c>
      <c r="P298" s="56" t="s">
        <v>141</v>
      </c>
      <c r="Q298" s="69"/>
      <c r="R298" s="62">
        <v>0</v>
      </c>
      <c r="S298" s="70"/>
      <c r="T298" s="70"/>
      <c r="U298" s="70"/>
      <c r="V298" s="69"/>
      <c r="W298" s="69"/>
      <c r="AC298" s="70"/>
      <c r="AD298" s="62">
        <f>LOOKUP($D298,'Design Component Spatial Info'!$C$2:$C$230,'Design Component Spatial Info'!E$2:E$230)</f>
        <v>11</v>
      </c>
      <c r="AE298" s="62">
        <f>LOOKUP($D298,'Design Component Spatial Info'!$C$2:$C$230,'Design Component Spatial Info'!F$2:F$230)</f>
        <v>358385.86800000002</v>
      </c>
      <c r="AF298" s="62">
        <f>LOOKUP($D298,'Design Component Spatial Info'!$C$2:$C$230,'Design Component Spatial Info'!G$2:G$230)</f>
        <v>5440787.6030000001</v>
      </c>
      <c r="AG298" s="67">
        <f t="shared" si="11"/>
        <v>0</v>
      </c>
      <c r="AH298" s="67">
        <f t="shared" si="12"/>
        <v>0</v>
      </c>
      <c r="AI298" s="136">
        <f>LOOKUP($D298,'Design Component Spatial Info'!$C$2:$C$230,'Design Component Spatial Info'!I$2:I$230)</f>
        <v>1509227.9790000001</v>
      </c>
      <c r="AJ298" s="136">
        <f>LOOKUP($D298,'Design Component Spatial Info'!$C$2:$C$230,'Design Component Spatial Info'!J$2:J$230)</f>
        <v>478706.98830000003</v>
      </c>
    </row>
    <row r="299" spans="1:38" x14ac:dyDescent="0.2">
      <c r="A299" s="60" t="s">
        <v>764</v>
      </c>
      <c r="B299" s="60" t="s">
        <v>371</v>
      </c>
      <c r="C299" s="60" t="s">
        <v>31</v>
      </c>
      <c r="D299" s="60" t="s">
        <v>337</v>
      </c>
      <c r="E299" s="58" t="s">
        <v>1145</v>
      </c>
      <c r="F299" s="65">
        <v>41758</v>
      </c>
      <c r="G299" s="60" t="s">
        <v>948</v>
      </c>
      <c r="H299" s="58" t="s">
        <v>947</v>
      </c>
      <c r="I299" s="57">
        <v>0.60069444444444442</v>
      </c>
      <c r="J299" s="67">
        <v>1</v>
      </c>
      <c r="K299" s="56" t="s">
        <v>95</v>
      </c>
      <c r="L299" s="69">
        <v>14</v>
      </c>
      <c r="M299" s="89">
        <v>1</v>
      </c>
      <c r="N299" s="69">
        <v>1</v>
      </c>
      <c r="O299" s="58" t="s">
        <v>63</v>
      </c>
      <c r="P299" s="56" t="s">
        <v>141</v>
      </c>
      <c r="Q299" s="69"/>
      <c r="R299" s="62">
        <v>0</v>
      </c>
      <c r="S299" s="70"/>
      <c r="T299" s="70"/>
      <c r="U299" s="70"/>
      <c r="V299" s="69"/>
      <c r="W299" s="69"/>
      <c r="AC299" s="70"/>
      <c r="AD299" s="62">
        <f>LOOKUP($D299,'Design Component Spatial Info'!$C$2:$C$230,'Design Component Spatial Info'!E$2:E$230)</f>
        <v>11</v>
      </c>
      <c r="AE299" s="62">
        <f>LOOKUP($D299,'Design Component Spatial Info'!$C$2:$C$230,'Design Component Spatial Info'!F$2:F$230)</f>
        <v>359270.84100000001</v>
      </c>
      <c r="AF299" s="62">
        <f>LOOKUP($D299,'Design Component Spatial Info'!$C$2:$C$230,'Design Component Spatial Info'!G$2:G$230)</f>
        <v>5440657.7570000002</v>
      </c>
      <c r="AG299" s="67">
        <f t="shared" si="11"/>
        <v>0</v>
      </c>
      <c r="AH299" s="67">
        <f t="shared" si="12"/>
        <v>0</v>
      </c>
      <c r="AI299" s="136">
        <f>LOOKUP($D299,'Design Component Spatial Info'!$C$2:$C$230,'Design Component Spatial Info'!I$2:I$230)</f>
        <v>1516133.3526699999</v>
      </c>
      <c r="AJ299" s="136">
        <f>LOOKUP($D299,'Design Component Spatial Info'!$C$2:$C$230,'Design Component Spatial Info'!J$2:J$230)</f>
        <v>479838.24317999999</v>
      </c>
    </row>
    <row r="300" spans="1:38" x14ac:dyDescent="0.2">
      <c r="A300" s="60" t="s">
        <v>764</v>
      </c>
      <c r="B300" s="60" t="s">
        <v>371</v>
      </c>
      <c r="C300" s="60" t="s">
        <v>31</v>
      </c>
      <c r="D300" s="60" t="s">
        <v>358</v>
      </c>
      <c r="E300" s="58" t="s">
        <v>1145</v>
      </c>
      <c r="F300" s="65">
        <v>41758</v>
      </c>
      <c r="G300" s="60" t="s">
        <v>948</v>
      </c>
      <c r="H300" s="58" t="s">
        <v>947</v>
      </c>
      <c r="I300" s="57">
        <v>0.60486111111111118</v>
      </c>
      <c r="J300" s="67">
        <v>1</v>
      </c>
      <c r="K300" s="56" t="s">
        <v>95</v>
      </c>
      <c r="L300" s="69">
        <v>14</v>
      </c>
      <c r="M300" s="69">
        <v>2</v>
      </c>
      <c r="N300" s="69">
        <v>1</v>
      </c>
      <c r="O300" s="58" t="s">
        <v>63</v>
      </c>
      <c r="P300" s="56" t="s">
        <v>141</v>
      </c>
      <c r="Q300" s="69"/>
      <c r="R300" s="62">
        <v>0</v>
      </c>
      <c r="S300" s="70"/>
      <c r="T300" s="70"/>
      <c r="U300" s="70"/>
      <c r="V300" s="69"/>
      <c r="W300" s="69"/>
      <c r="AC300" s="70"/>
      <c r="AD300" s="62">
        <f>LOOKUP($D300,'Design Component Spatial Info'!$C$2:$C$230,'Design Component Spatial Info'!E$2:E$230)</f>
        <v>11</v>
      </c>
      <c r="AE300" s="62">
        <f>LOOKUP($D300,'Design Component Spatial Info'!$C$2:$C$230,'Design Component Spatial Info'!F$2:F$230)</f>
        <v>359924.15500000003</v>
      </c>
      <c r="AF300" s="62">
        <f>LOOKUP($D300,'Design Component Spatial Info'!$C$2:$C$230,'Design Component Spatial Info'!G$2:G$230)</f>
        <v>5440949.1009999998</v>
      </c>
      <c r="AG300" s="67">
        <f t="shared" si="11"/>
        <v>0</v>
      </c>
      <c r="AH300" s="67">
        <f t="shared" si="12"/>
        <v>0</v>
      </c>
      <c r="AI300" s="136">
        <f>LOOKUP($D300,'Design Component Spatial Info'!$C$2:$C$230,'Design Component Spatial Info'!I$2:I$230)</f>
        <v>1516745.9840599999</v>
      </c>
      <c r="AJ300" s="136">
        <f>LOOKUP($D300,'Design Component Spatial Info'!$C$2:$C$230,'Design Component Spatial Info'!J$2:J$230)</f>
        <v>480208.75815000001</v>
      </c>
    </row>
    <row r="301" spans="1:38" x14ac:dyDescent="0.2">
      <c r="A301" s="60" t="s">
        <v>764</v>
      </c>
      <c r="B301" s="60" t="s">
        <v>371</v>
      </c>
      <c r="C301" s="60" t="s">
        <v>31</v>
      </c>
      <c r="D301" s="60" t="s">
        <v>359</v>
      </c>
      <c r="E301" s="58" t="s">
        <v>1146</v>
      </c>
      <c r="F301" s="65">
        <v>41758</v>
      </c>
      <c r="G301" s="60" t="s">
        <v>948</v>
      </c>
      <c r="H301" s="58" t="s">
        <v>947</v>
      </c>
      <c r="I301" s="57">
        <v>0.60972222222222217</v>
      </c>
      <c r="J301" s="67">
        <v>1</v>
      </c>
      <c r="K301" s="56" t="s">
        <v>95</v>
      </c>
      <c r="L301" s="69">
        <v>14</v>
      </c>
      <c r="M301" s="69">
        <v>3</v>
      </c>
      <c r="N301" s="69">
        <v>1</v>
      </c>
      <c r="O301" s="58" t="s">
        <v>63</v>
      </c>
      <c r="P301" s="56" t="s">
        <v>383</v>
      </c>
      <c r="Q301" s="69">
        <v>240</v>
      </c>
      <c r="R301" s="62">
        <v>1</v>
      </c>
      <c r="S301" s="70" t="s">
        <v>75</v>
      </c>
      <c r="T301" s="70" t="s">
        <v>42</v>
      </c>
      <c r="U301" s="70" t="s">
        <v>83</v>
      </c>
      <c r="V301" s="69">
        <v>186</v>
      </c>
      <c r="W301" s="69">
        <v>25</v>
      </c>
      <c r="X301" s="62" t="s">
        <v>145</v>
      </c>
      <c r="Y301" s="56" t="s">
        <v>121</v>
      </c>
      <c r="AA301" s="56" t="s">
        <v>992</v>
      </c>
      <c r="AC301" s="70"/>
      <c r="AD301" s="62">
        <f>LOOKUP($D301,'Design Component Spatial Info'!$C$2:$C$230,'Design Component Spatial Info'!E$2:E$230)</f>
        <v>11</v>
      </c>
      <c r="AE301" s="62">
        <f>LOOKUP($D301,'Design Component Spatial Info'!$C$2:$C$230,'Design Component Spatial Info'!F$2:F$230)</f>
        <v>360458.17599999998</v>
      </c>
      <c r="AF301" s="62">
        <f>LOOKUP($D301,'Design Component Spatial Info'!$C$2:$C$230,'Design Component Spatial Info'!G$2:G$230)</f>
        <v>5441520.2719999999</v>
      </c>
      <c r="AG301" s="67">
        <f t="shared" si="11"/>
        <v>360455.56278841826</v>
      </c>
      <c r="AH301" s="67">
        <f t="shared" si="12"/>
        <v>5441495.4089526152</v>
      </c>
      <c r="AI301" s="136">
        <f>LOOKUP($D301,'Design Component Spatial Info'!$C$2:$C$230,'Design Component Spatial Info'!I$2:I$230)</f>
        <v>1517205.13166</v>
      </c>
      <c r="AJ301" s="136">
        <f>LOOKUP($D301,'Design Component Spatial Info'!$C$2:$C$230,'Design Component Spatial Info'!J$2:J$230)</f>
        <v>480841.71289999998</v>
      </c>
      <c r="AK301">
        <v>1517206</v>
      </c>
      <c r="AL301">
        <v>480817</v>
      </c>
    </row>
    <row r="302" spans="1:38" x14ac:dyDescent="0.2">
      <c r="A302" s="60" t="s">
        <v>764</v>
      </c>
      <c r="B302" s="60" t="s">
        <v>371</v>
      </c>
      <c r="C302" s="60" t="s">
        <v>31</v>
      </c>
      <c r="D302" s="60" t="s">
        <v>360</v>
      </c>
      <c r="E302" s="58" t="s">
        <v>801</v>
      </c>
      <c r="F302" s="65">
        <v>41758</v>
      </c>
      <c r="G302" s="60" t="s">
        <v>948</v>
      </c>
      <c r="H302" s="58" t="s">
        <v>947</v>
      </c>
      <c r="I302" s="57">
        <v>0.61458333333333337</v>
      </c>
      <c r="J302" s="67">
        <v>1</v>
      </c>
      <c r="K302" s="56" t="s">
        <v>95</v>
      </c>
      <c r="L302" s="69">
        <v>14</v>
      </c>
      <c r="M302" s="69">
        <v>2</v>
      </c>
      <c r="N302" s="69">
        <v>1</v>
      </c>
      <c r="O302" s="58" t="s">
        <v>63</v>
      </c>
      <c r="P302" s="56" t="s">
        <v>141</v>
      </c>
      <c r="Q302" s="69"/>
      <c r="R302" s="62">
        <v>0</v>
      </c>
      <c r="S302" s="70"/>
      <c r="T302" s="70"/>
      <c r="U302" s="70"/>
      <c r="V302" s="69"/>
      <c r="W302" s="69"/>
      <c r="AC302" s="70"/>
      <c r="AD302" s="62">
        <f>LOOKUP($D302,'Design Component Spatial Info'!$C$2:$C$230,'Design Component Spatial Info'!E$2:E$230)</f>
        <v>11</v>
      </c>
      <c r="AE302" s="62">
        <f>LOOKUP($D302,'Design Component Spatial Info'!$C$2:$C$230,'Design Component Spatial Info'!F$2:F$230)</f>
        <v>361117.97200000001</v>
      </c>
      <c r="AF302" s="62">
        <f>LOOKUP($D302,'Design Component Spatial Info'!$C$2:$C$230,'Design Component Spatial Info'!G$2:G$230)</f>
        <v>5441490.9230000004</v>
      </c>
      <c r="AG302" s="67">
        <f t="shared" si="11"/>
        <v>0</v>
      </c>
      <c r="AH302" s="67">
        <f t="shared" si="12"/>
        <v>0</v>
      </c>
      <c r="AI302" s="136">
        <f>LOOKUP($D302,'Design Component Spatial Info'!$C$2:$C$230,'Design Component Spatial Info'!I$2:I$230)</f>
        <v>1517864.2694900001</v>
      </c>
      <c r="AJ302" s="136">
        <f>LOOKUP($D302,'Design Component Spatial Info'!$C$2:$C$230,'Design Component Spatial Info'!J$2:J$230)</f>
        <v>480895.18770000001</v>
      </c>
    </row>
    <row r="303" spans="1:38" x14ac:dyDescent="0.2">
      <c r="A303" s="60" t="s">
        <v>764</v>
      </c>
      <c r="B303" s="60" t="s">
        <v>371</v>
      </c>
      <c r="C303" s="60" t="s">
        <v>31</v>
      </c>
      <c r="D303" s="60" t="s">
        <v>361</v>
      </c>
      <c r="E303" s="58" t="s">
        <v>801</v>
      </c>
      <c r="F303" s="65">
        <v>41758</v>
      </c>
      <c r="G303" s="60" t="s">
        <v>948</v>
      </c>
      <c r="H303" s="58" t="s">
        <v>947</v>
      </c>
      <c r="I303" s="57">
        <v>0.61944444444444446</v>
      </c>
      <c r="J303" s="67">
        <v>1</v>
      </c>
      <c r="K303" s="56" t="s">
        <v>95</v>
      </c>
      <c r="L303" s="69">
        <v>14</v>
      </c>
      <c r="M303" s="69">
        <v>2</v>
      </c>
      <c r="N303" s="69">
        <v>1</v>
      </c>
      <c r="O303" s="58" t="s">
        <v>63</v>
      </c>
      <c r="P303" s="56" t="s">
        <v>141</v>
      </c>
      <c r="Q303" s="69"/>
      <c r="R303" s="62">
        <v>0</v>
      </c>
      <c r="S303" s="70"/>
      <c r="T303" s="70"/>
      <c r="U303" s="70"/>
      <c r="V303" s="69"/>
      <c r="W303" s="69"/>
      <c r="AC303" s="70"/>
      <c r="AD303" s="62">
        <f>LOOKUP($D303,'Design Component Spatial Info'!$C$2:$C$230,'Design Component Spatial Info'!E$2:E$230)</f>
        <v>11</v>
      </c>
      <c r="AE303" s="62">
        <f>LOOKUP($D303,'Design Component Spatial Info'!$C$2:$C$230,'Design Component Spatial Info'!F$2:F$230)</f>
        <v>361430.815</v>
      </c>
      <c r="AF303" s="62">
        <f>LOOKUP($D303,'Design Component Spatial Info'!$C$2:$C$230,'Design Component Spatial Info'!G$2:G$230)</f>
        <v>5442220.4689999996</v>
      </c>
      <c r="AG303" s="67">
        <f t="shared" si="11"/>
        <v>0</v>
      </c>
      <c r="AH303" s="67">
        <f t="shared" si="12"/>
        <v>0</v>
      </c>
      <c r="AI303" s="136">
        <f>LOOKUP($D303,'Design Component Spatial Info'!$C$2:$C$230,'Design Component Spatial Info'!I$2:I$230)</f>
        <v>1518083.8844600001</v>
      </c>
      <c r="AJ303" s="136">
        <f>LOOKUP($D303,'Design Component Spatial Info'!$C$2:$C$230,'Design Component Spatial Info'!J$2:J$230)</f>
        <v>481657.45786999998</v>
      </c>
    </row>
    <row r="304" spans="1:38" x14ac:dyDescent="0.2">
      <c r="A304" s="60" t="s">
        <v>764</v>
      </c>
      <c r="B304" s="60" t="s">
        <v>371</v>
      </c>
      <c r="C304" s="60" t="s">
        <v>31</v>
      </c>
      <c r="D304" s="60" t="s">
        <v>362</v>
      </c>
      <c r="E304" s="58"/>
      <c r="F304" s="65">
        <v>41760</v>
      </c>
      <c r="G304" s="60" t="s">
        <v>382</v>
      </c>
      <c r="H304" s="58" t="s">
        <v>947</v>
      </c>
      <c r="I304" s="57">
        <v>0.25138888888888888</v>
      </c>
      <c r="J304" s="67">
        <v>1</v>
      </c>
      <c r="K304" s="56" t="s">
        <v>95</v>
      </c>
      <c r="L304" s="69">
        <v>3</v>
      </c>
      <c r="M304" s="69">
        <v>2</v>
      </c>
      <c r="N304" s="69">
        <v>1</v>
      </c>
      <c r="O304" s="58" t="s">
        <v>63</v>
      </c>
      <c r="P304" s="56" t="s">
        <v>141</v>
      </c>
      <c r="Q304" s="69"/>
      <c r="R304" s="62">
        <v>0</v>
      </c>
      <c r="S304" s="70"/>
      <c r="T304" s="70"/>
      <c r="U304" s="70"/>
      <c r="V304" s="69"/>
      <c r="W304" s="69"/>
      <c r="AC304" s="70"/>
      <c r="AD304" s="62">
        <f>LOOKUP($D304,'Design Component Spatial Info'!$C$2:$C$230,'Design Component Spatial Info'!E$2:E$230)</f>
        <v>11</v>
      </c>
      <c r="AE304" s="62">
        <f>LOOKUP($D304,'Design Component Spatial Info'!$C$2:$C$230,'Design Component Spatial Info'!F$2:F$230)</f>
        <v>351544.04200000002</v>
      </c>
      <c r="AF304" s="62">
        <f>LOOKUP($D304,'Design Component Spatial Info'!$C$2:$C$230,'Design Component Spatial Info'!G$2:G$230)</f>
        <v>5434205.2149999999</v>
      </c>
      <c r="AG304" s="67">
        <f t="shared" si="11"/>
        <v>0</v>
      </c>
      <c r="AH304" s="67">
        <f t="shared" si="12"/>
        <v>0</v>
      </c>
      <c r="AI304" s="136">
        <f>LOOKUP($D304,'Design Component Spatial Info'!$C$2:$C$230,'Design Component Spatial Info'!I$2:I$230)</f>
        <v>1509262.69151</v>
      </c>
      <c r="AJ304" s="136">
        <f>LOOKUP($D304,'Design Component Spatial Info'!$C$2:$C$230,'Design Component Spatial Info'!J$2:J$230)</f>
        <v>472476.69225999998</v>
      </c>
    </row>
    <row r="305" spans="1:38" x14ac:dyDescent="0.2">
      <c r="A305" s="60" t="s">
        <v>764</v>
      </c>
      <c r="B305" s="60" t="s">
        <v>371</v>
      </c>
      <c r="C305" s="60" t="s">
        <v>31</v>
      </c>
      <c r="D305" s="60" t="s">
        <v>338</v>
      </c>
      <c r="E305" s="58" t="s">
        <v>1147</v>
      </c>
      <c r="F305" s="65">
        <v>41760</v>
      </c>
      <c r="G305" s="60" t="s">
        <v>382</v>
      </c>
      <c r="H305" s="58" t="s">
        <v>947</v>
      </c>
      <c r="I305" s="57">
        <v>0.25555555555555559</v>
      </c>
      <c r="J305" s="67">
        <v>1</v>
      </c>
      <c r="K305" s="56" t="s">
        <v>95</v>
      </c>
      <c r="L305" s="69">
        <v>3</v>
      </c>
      <c r="M305" s="69">
        <v>1</v>
      </c>
      <c r="N305" s="69">
        <v>1</v>
      </c>
      <c r="O305" s="58" t="s">
        <v>63</v>
      </c>
      <c r="P305" s="56" t="s">
        <v>141</v>
      </c>
      <c r="Q305" s="69"/>
      <c r="R305" s="62">
        <v>0</v>
      </c>
      <c r="S305" s="70"/>
      <c r="T305" s="70"/>
      <c r="U305" s="70"/>
      <c r="V305" s="69"/>
      <c r="W305" s="69"/>
      <c r="AC305" s="70"/>
      <c r="AD305" s="62">
        <f>LOOKUP($D305,'Design Component Spatial Info'!$C$2:$C$230,'Design Component Spatial Info'!E$2:E$230)</f>
        <v>11</v>
      </c>
      <c r="AE305" s="62">
        <f>LOOKUP($D305,'Design Component Spatial Info'!$C$2:$C$230,'Design Component Spatial Info'!F$2:F$230)</f>
        <v>350990.12400000001</v>
      </c>
      <c r="AF305" s="62">
        <f>LOOKUP($D305,'Design Component Spatial Info'!$C$2:$C$230,'Design Component Spatial Info'!G$2:G$230)</f>
        <v>5433663.4349999996</v>
      </c>
      <c r="AG305" s="67">
        <f t="shared" si="11"/>
        <v>0</v>
      </c>
      <c r="AH305" s="67">
        <f t="shared" si="12"/>
        <v>0</v>
      </c>
      <c r="AI305" s="136">
        <f>LOOKUP($D305,'Design Component Spatial Info'!$C$2:$C$230,'Design Component Spatial Info'!I$2:I$230)</f>
        <v>1508779.98273</v>
      </c>
      <c r="AJ305" s="136">
        <f>LOOKUP($D305,'Design Component Spatial Info'!$C$2:$C$230,'Design Component Spatial Info'!J$2:J$230)</f>
        <v>471870.51371999999</v>
      </c>
    </row>
    <row r="306" spans="1:38" x14ac:dyDescent="0.2">
      <c r="A306" s="60" t="s">
        <v>764</v>
      </c>
      <c r="B306" s="60" t="s">
        <v>371</v>
      </c>
      <c r="C306" s="60" t="s">
        <v>31</v>
      </c>
      <c r="D306" s="60" t="s">
        <v>339</v>
      </c>
      <c r="E306" s="58" t="s">
        <v>1147</v>
      </c>
      <c r="F306" s="65">
        <v>41760</v>
      </c>
      <c r="G306" s="60" t="s">
        <v>382</v>
      </c>
      <c r="H306" s="58" t="s">
        <v>947</v>
      </c>
      <c r="I306" s="57">
        <v>0.25972222222222224</v>
      </c>
      <c r="J306" s="67">
        <v>1</v>
      </c>
      <c r="K306" s="56" t="s">
        <v>95</v>
      </c>
      <c r="L306" s="69">
        <v>3</v>
      </c>
      <c r="M306" s="89">
        <v>1</v>
      </c>
      <c r="N306" s="69">
        <v>1</v>
      </c>
      <c r="O306" s="58" t="s">
        <v>63</v>
      </c>
      <c r="P306" s="56" t="s">
        <v>141</v>
      </c>
      <c r="Q306" s="69"/>
      <c r="R306" s="62">
        <v>0</v>
      </c>
      <c r="S306" s="70"/>
      <c r="T306" s="70"/>
      <c r="U306" s="70"/>
      <c r="V306" s="69"/>
      <c r="W306" s="69"/>
      <c r="AC306" s="70"/>
      <c r="AD306" s="62">
        <f>LOOKUP($D306,'Design Component Spatial Info'!$C$2:$C$230,'Design Component Spatial Info'!E$2:E$230)</f>
        <v>11</v>
      </c>
      <c r="AE306" s="62">
        <f>LOOKUP($D306,'Design Component Spatial Info'!$C$2:$C$230,'Design Component Spatial Info'!F$2:F$230)</f>
        <v>350617.30300000001</v>
      </c>
      <c r="AF306" s="62">
        <f>LOOKUP($D306,'Design Component Spatial Info'!$C$2:$C$230,'Design Component Spatial Info'!G$2:G$230)</f>
        <v>5432983.0250000004</v>
      </c>
      <c r="AG306" s="67">
        <f t="shared" si="11"/>
        <v>0</v>
      </c>
      <c r="AH306" s="67">
        <f t="shared" si="12"/>
        <v>0</v>
      </c>
      <c r="AI306" s="136">
        <f>LOOKUP($D306,'Design Component Spatial Info'!$C$2:$C$230,'Design Component Spatial Info'!I$2:I$230)</f>
        <v>1508494.4926100001</v>
      </c>
      <c r="AJ306" s="136">
        <f>LOOKUP($D306,'Design Component Spatial Info'!$C$2:$C$230,'Design Component Spatial Info'!J$2:J$230)</f>
        <v>471149.58714000002</v>
      </c>
    </row>
    <row r="307" spans="1:38" x14ac:dyDescent="0.2">
      <c r="A307" s="60" t="s">
        <v>764</v>
      </c>
      <c r="B307" s="60" t="s">
        <v>371</v>
      </c>
      <c r="C307" s="60" t="s">
        <v>31</v>
      </c>
      <c r="D307" s="60" t="s">
        <v>363</v>
      </c>
      <c r="E307" s="58"/>
      <c r="F307" s="65">
        <v>41760</v>
      </c>
      <c r="G307" s="60" t="s">
        <v>382</v>
      </c>
      <c r="H307" s="58" t="s">
        <v>947</v>
      </c>
      <c r="I307" s="57">
        <v>0.26666666666666666</v>
      </c>
      <c r="J307" s="67">
        <v>1</v>
      </c>
      <c r="K307" s="56" t="s">
        <v>95</v>
      </c>
      <c r="L307" s="69">
        <v>3</v>
      </c>
      <c r="M307" s="69">
        <v>0</v>
      </c>
      <c r="N307" s="69">
        <v>1</v>
      </c>
      <c r="O307" s="58" t="s">
        <v>63</v>
      </c>
      <c r="P307" s="56" t="s">
        <v>383</v>
      </c>
      <c r="Q307" s="69">
        <v>0</v>
      </c>
      <c r="R307" s="62">
        <v>1</v>
      </c>
      <c r="S307" s="70" t="s">
        <v>75</v>
      </c>
      <c r="T307" s="70" t="s">
        <v>43</v>
      </c>
      <c r="U307" s="70" t="s">
        <v>83</v>
      </c>
      <c r="V307" s="69">
        <v>0</v>
      </c>
      <c r="W307" s="69">
        <v>20</v>
      </c>
      <c r="X307" s="62" t="s">
        <v>145</v>
      </c>
      <c r="Y307" s="56" t="s">
        <v>121</v>
      </c>
      <c r="AA307" s="56" t="s">
        <v>993</v>
      </c>
      <c r="AC307" s="70"/>
      <c r="AD307" s="62">
        <f>LOOKUP($D307,'Design Component Spatial Info'!$C$2:$C$230,'Design Component Spatial Info'!E$2:E$230)</f>
        <v>11</v>
      </c>
      <c r="AE307" s="62">
        <f>LOOKUP($D307,'Design Component Spatial Info'!$C$2:$C$230,'Design Component Spatial Info'!F$2:F$230)</f>
        <v>349567.42499999999</v>
      </c>
      <c r="AF307" s="62">
        <f>LOOKUP($D307,'Design Component Spatial Info'!$C$2:$C$230,'Design Component Spatial Info'!G$2:G$230)</f>
        <v>5430274.3020000001</v>
      </c>
      <c r="AG307" s="67">
        <f t="shared" si="11"/>
        <v>349567.42499999999</v>
      </c>
      <c r="AH307" s="67">
        <f t="shared" si="12"/>
        <v>5430294.3020000001</v>
      </c>
      <c r="AI307" s="136">
        <f>LOOKUP($D307,'Design Component Spatial Info'!$C$2:$C$230,'Design Component Spatial Info'!I$2:I$230)</f>
        <v>1507789.40594</v>
      </c>
      <c r="AJ307" s="136">
        <f>LOOKUP($D307,'Design Component Spatial Info'!$C$2:$C$230,'Design Component Spatial Info'!J$2:J$230)</f>
        <v>468333.92443999997</v>
      </c>
      <c r="AK307">
        <v>1507787</v>
      </c>
      <c r="AL307">
        <v>468354</v>
      </c>
    </row>
    <row r="308" spans="1:38" x14ac:dyDescent="0.2">
      <c r="A308" s="60" t="s">
        <v>764</v>
      </c>
      <c r="B308" s="60" t="s">
        <v>371</v>
      </c>
      <c r="C308" s="60" t="s">
        <v>31</v>
      </c>
      <c r="D308" s="60" t="s">
        <v>363</v>
      </c>
      <c r="E308" s="58"/>
      <c r="F308" s="65">
        <v>41760</v>
      </c>
      <c r="G308" s="60" t="s">
        <v>382</v>
      </c>
      <c r="H308" s="58" t="s">
        <v>947</v>
      </c>
      <c r="I308" s="57">
        <v>0.26666666666666666</v>
      </c>
      <c r="J308" s="67">
        <v>2</v>
      </c>
      <c r="K308" s="56" t="s">
        <v>95</v>
      </c>
      <c r="L308" s="69">
        <v>3</v>
      </c>
      <c r="M308" s="69">
        <v>0</v>
      </c>
      <c r="N308" s="69">
        <v>1</v>
      </c>
      <c r="O308" s="58" t="s">
        <v>63</v>
      </c>
      <c r="P308" s="56" t="s">
        <v>383</v>
      </c>
      <c r="Q308" s="69">
        <v>73</v>
      </c>
      <c r="R308" s="62">
        <v>1</v>
      </c>
      <c r="S308" s="70" t="s">
        <v>75</v>
      </c>
      <c r="T308" s="70" t="s">
        <v>146</v>
      </c>
      <c r="U308" s="70" t="s">
        <v>83</v>
      </c>
      <c r="V308" s="69">
        <v>160</v>
      </c>
      <c r="W308" s="69">
        <v>125</v>
      </c>
      <c r="X308" s="62" t="s">
        <v>145</v>
      </c>
      <c r="Y308" s="56" t="s">
        <v>121</v>
      </c>
      <c r="AA308" s="56" t="s">
        <v>994</v>
      </c>
      <c r="AC308" s="70"/>
      <c r="AD308" s="62">
        <f>LOOKUP($D308,'Design Component Spatial Info'!$C$2:$C$230,'Design Component Spatial Info'!E$2:E$230)</f>
        <v>11</v>
      </c>
      <c r="AE308" s="62">
        <f>LOOKUP($D308,'Design Component Spatial Info'!$C$2:$C$230,'Design Component Spatial Info'!F$2:F$230)</f>
        <v>349567.42499999999</v>
      </c>
      <c r="AF308" s="62">
        <f>LOOKUP($D308,'Design Component Spatial Info'!$C$2:$C$230,'Design Component Spatial Info'!G$2:G$230)</f>
        <v>5430274.3020000001</v>
      </c>
      <c r="AG308" s="67">
        <f t="shared" si="11"/>
        <v>349610.17751791567</v>
      </c>
      <c r="AH308" s="67">
        <f t="shared" si="12"/>
        <v>5430156.8404224021</v>
      </c>
      <c r="AI308" s="136">
        <f>LOOKUP($D308,'Design Component Spatial Info'!$C$2:$C$230,'Design Component Spatial Info'!I$2:I$230)</f>
        <v>1507789.40594</v>
      </c>
      <c r="AJ308" s="136">
        <f>LOOKUP($D308,'Design Component Spatial Info'!$C$2:$C$230,'Design Component Spatial Info'!J$2:J$230)</f>
        <v>468333.92443999997</v>
      </c>
      <c r="AK308">
        <v>1507847</v>
      </c>
      <c r="AL308">
        <v>468223</v>
      </c>
    </row>
    <row r="309" spans="1:38" x14ac:dyDescent="0.2">
      <c r="A309" s="60" t="s">
        <v>764</v>
      </c>
      <c r="B309" s="60" t="s">
        <v>371</v>
      </c>
      <c r="C309" s="60" t="s">
        <v>31</v>
      </c>
      <c r="D309" s="60" t="s">
        <v>364</v>
      </c>
      <c r="E309" s="58"/>
      <c r="F309" s="65">
        <v>41760</v>
      </c>
      <c r="G309" s="60" t="s">
        <v>382</v>
      </c>
      <c r="H309" s="58" t="s">
        <v>947</v>
      </c>
      <c r="I309" s="57">
        <v>0.27291666666666664</v>
      </c>
      <c r="J309" s="67">
        <v>1</v>
      </c>
      <c r="K309" s="56" t="s">
        <v>95</v>
      </c>
      <c r="L309" s="69">
        <v>3</v>
      </c>
      <c r="M309" s="69">
        <v>0</v>
      </c>
      <c r="N309" s="69">
        <v>1</v>
      </c>
      <c r="O309" s="58" t="s">
        <v>63</v>
      </c>
      <c r="P309" s="56" t="s">
        <v>383</v>
      </c>
      <c r="Q309" s="69">
        <v>238</v>
      </c>
      <c r="R309" s="62">
        <v>1</v>
      </c>
      <c r="S309" s="70" t="s">
        <v>135</v>
      </c>
      <c r="T309" s="70" t="s">
        <v>39</v>
      </c>
      <c r="U309" s="70" t="s">
        <v>87</v>
      </c>
      <c r="V309" s="69">
        <v>296</v>
      </c>
      <c r="W309" s="69">
        <v>200</v>
      </c>
      <c r="X309" s="62" t="s">
        <v>145</v>
      </c>
      <c r="Y309" s="56" t="s">
        <v>121</v>
      </c>
      <c r="AA309" s="56" t="s">
        <v>995</v>
      </c>
      <c r="AC309" s="70"/>
      <c r="AD309" s="62">
        <f>LOOKUP($D309,'Design Component Spatial Info'!$C$2:$C$230,'Design Component Spatial Info'!E$2:E$230)</f>
        <v>11</v>
      </c>
      <c r="AE309" s="62">
        <f>LOOKUP($D309,'Design Component Spatial Info'!$C$2:$C$230,'Design Component Spatial Info'!F$2:F$230)</f>
        <v>348857.71799999999</v>
      </c>
      <c r="AF309" s="62">
        <f>LOOKUP($D309,'Design Component Spatial Info'!$C$2:$C$230,'Design Component Spatial Info'!G$2:G$230)</f>
        <v>5430390.3150000004</v>
      </c>
      <c r="AG309" s="67">
        <f t="shared" si="11"/>
        <v>348677.95919074013</v>
      </c>
      <c r="AH309" s="67">
        <f t="shared" si="12"/>
        <v>5430477.9892293578</v>
      </c>
      <c r="AI309" s="136">
        <f>LOOKUP($D309,'Design Component Spatial Info'!$C$2:$C$230,'Design Component Spatial Info'!I$2:I$230)</f>
        <v>1507069.78785</v>
      </c>
      <c r="AJ309" s="136">
        <f>LOOKUP($D309,'Design Component Spatial Info'!$C$2:$C$230,'Design Component Spatial Info'!J$2:J$230)</f>
        <v>468360.21544</v>
      </c>
      <c r="AK309">
        <v>1506880</v>
      </c>
      <c r="AL309">
        <v>468425</v>
      </c>
    </row>
    <row r="310" spans="1:38" x14ac:dyDescent="0.2">
      <c r="A310" s="60" t="s">
        <v>764</v>
      </c>
      <c r="B310" s="60" t="s">
        <v>371</v>
      </c>
      <c r="C310" s="60" t="s">
        <v>31</v>
      </c>
      <c r="D310" s="60" t="s">
        <v>340</v>
      </c>
      <c r="E310" s="58" t="s">
        <v>1148</v>
      </c>
      <c r="F310" s="65">
        <v>41760</v>
      </c>
      <c r="G310" s="60" t="s">
        <v>382</v>
      </c>
      <c r="H310" s="58" t="s">
        <v>947</v>
      </c>
      <c r="I310" s="57">
        <v>0.27777777777777779</v>
      </c>
      <c r="J310" s="67">
        <v>1</v>
      </c>
      <c r="K310" s="56" t="s">
        <v>95</v>
      </c>
      <c r="L310" s="69">
        <v>4</v>
      </c>
      <c r="M310" s="69">
        <v>0</v>
      </c>
      <c r="N310" s="69">
        <v>1</v>
      </c>
      <c r="O310" s="58" t="s">
        <v>63</v>
      </c>
      <c r="P310" s="56" t="s">
        <v>383</v>
      </c>
      <c r="Q310" s="69">
        <v>138</v>
      </c>
      <c r="R310" s="62">
        <v>1</v>
      </c>
      <c r="S310" s="70" t="s">
        <v>135</v>
      </c>
      <c r="T310" s="70" t="s">
        <v>103</v>
      </c>
      <c r="U310" s="70" t="s">
        <v>85</v>
      </c>
      <c r="V310" s="69">
        <v>154</v>
      </c>
      <c r="W310" s="69">
        <v>350</v>
      </c>
      <c r="X310" s="62" t="s">
        <v>145</v>
      </c>
      <c r="Y310" s="56" t="s">
        <v>121</v>
      </c>
      <c r="AA310" s="56" t="s">
        <v>996</v>
      </c>
      <c r="AC310" s="70"/>
      <c r="AD310" s="62">
        <f>LOOKUP($D310,'Design Component Spatial Info'!$C$2:$C$230,'Design Component Spatial Info'!E$2:E$230)</f>
        <v>11</v>
      </c>
      <c r="AE310" s="62">
        <f>LOOKUP($D310,'Design Component Spatial Info'!$C$2:$C$230,'Design Component Spatial Info'!F$2:F$230)</f>
        <v>348159.30200000003</v>
      </c>
      <c r="AF310" s="62">
        <f>LOOKUP($D310,'Design Component Spatial Info'!$C$2:$C$230,'Design Component Spatial Info'!G$2:G$230)</f>
        <v>5430392.0499999998</v>
      </c>
      <c r="AG310" s="67">
        <f t="shared" si="11"/>
        <v>348312.73190137622</v>
      </c>
      <c r="AH310" s="67">
        <f t="shared" si="12"/>
        <v>5430077.4720837949</v>
      </c>
      <c r="AI310" s="136">
        <f>LOOKUP($D310,'Design Component Spatial Info'!$C$2:$C$230,'Design Component Spatial Info'!I$2:I$230)</f>
        <v>1506375.6498100001</v>
      </c>
      <c r="AJ310" s="136">
        <f>LOOKUP($D310,'Design Component Spatial Info'!$C$2:$C$230,'Design Component Spatial Info'!J$2:J$230)</f>
        <v>468274.67203999998</v>
      </c>
      <c r="AK310">
        <v>1506567</v>
      </c>
      <c r="AL310">
        <v>467982</v>
      </c>
    </row>
    <row r="311" spans="1:38" x14ac:dyDescent="0.2">
      <c r="A311" s="60" t="s">
        <v>764</v>
      </c>
      <c r="B311" s="60" t="s">
        <v>371</v>
      </c>
      <c r="C311" s="60" t="s">
        <v>31</v>
      </c>
      <c r="D311" s="60" t="s">
        <v>341</v>
      </c>
      <c r="E311" s="58" t="s">
        <v>1149</v>
      </c>
      <c r="F311" s="65">
        <v>41760</v>
      </c>
      <c r="G311" s="60" t="s">
        <v>382</v>
      </c>
      <c r="H311" s="58" t="s">
        <v>947</v>
      </c>
      <c r="I311" s="57">
        <v>0.28333333333333333</v>
      </c>
      <c r="J311" s="67">
        <v>1</v>
      </c>
      <c r="K311" s="56" t="s">
        <v>95</v>
      </c>
      <c r="L311" s="69">
        <v>4</v>
      </c>
      <c r="M311" s="89">
        <v>0</v>
      </c>
      <c r="N311" s="69">
        <v>1</v>
      </c>
      <c r="O311" s="58" t="s">
        <v>63</v>
      </c>
      <c r="P311" s="56" t="s">
        <v>141</v>
      </c>
      <c r="Q311" s="69"/>
      <c r="R311" s="62">
        <v>0</v>
      </c>
      <c r="S311" s="70"/>
      <c r="T311" s="70"/>
      <c r="U311" s="70"/>
      <c r="V311" s="69"/>
      <c r="W311" s="69"/>
      <c r="AC311" s="70"/>
      <c r="AD311" s="62">
        <f>LOOKUP($D311,'Design Component Spatial Info'!$C$2:$C$230,'Design Component Spatial Info'!E$2:E$230)</f>
        <v>11</v>
      </c>
      <c r="AE311" s="62">
        <f>LOOKUP($D311,'Design Component Spatial Info'!$C$2:$C$230,'Design Component Spatial Info'!F$2:F$230)</f>
        <v>346642.64</v>
      </c>
      <c r="AF311" s="62">
        <f>LOOKUP($D311,'Design Component Spatial Info'!$C$2:$C$230,'Design Component Spatial Info'!G$2:G$230)</f>
        <v>5430382.0319999997</v>
      </c>
      <c r="AG311" s="67">
        <f t="shared" si="11"/>
        <v>0</v>
      </c>
      <c r="AH311" s="67">
        <f t="shared" si="12"/>
        <v>0</v>
      </c>
      <c r="AI311" s="136">
        <f>LOOKUP($D311,'Design Component Spatial Info'!$C$2:$C$230,'Design Component Spatial Info'!I$2:I$230)</f>
        <v>1504869.9993799999</v>
      </c>
      <c r="AJ311" s="136">
        <f>LOOKUP($D311,'Design Component Spatial Info'!$C$2:$C$230,'Design Component Spatial Info'!J$2:J$230)</f>
        <v>468075.26919000002</v>
      </c>
    </row>
    <row r="312" spans="1:38" x14ac:dyDescent="0.2">
      <c r="A312" s="60" t="s">
        <v>764</v>
      </c>
      <c r="B312" s="60" t="s">
        <v>371</v>
      </c>
      <c r="C312" s="60" t="s">
        <v>31</v>
      </c>
      <c r="D312" s="60" t="s">
        <v>342</v>
      </c>
      <c r="E312" s="58" t="s">
        <v>1150</v>
      </c>
      <c r="F312" s="65">
        <v>41760</v>
      </c>
      <c r="G312" s="60" t="s">
        <v>382</v>
      </c>
      <c r="H312" s="58" t="s">
        <v>947</v>
      </c>
      <c r="I312" s="57">
        <v>0.28750000000000003</v>
      </c>
      <c r="J312" s="67">
        <v>1</v>
      </c>
      <c r="K312" s="56" t="s">
        <v>95</v>
      </c>
      <c r="L312" s="69">
        <v>6</v>
      </c>
      <c r="M312" s="89">
        <v>0</v>
      </c>
      <c r="N312" s="69">
        <v>1</v>
      </c>
      <c r="O312" s="58" t="s">
        <v>63</v>
      </c>
      <c r="P312" s="56" t="s">
        <v>383</v>
      </c>
      <c r="Q312" s="69">
        <v>94</v>
      </c>
      <c r="R312" s="62">
        <v>1</v>
      </c>
      <c r="S312" s="70" t="s">
        <v>135</v>
      </c>
      <c r="T312" s="70" t="s">
        <v>39</v>
      </c>
      <c r="U312" s="70" t="s">
        <v>87</v>
      </c>
      <c r="V312" s="69">
        <v>210</v>
      </c>
      <c r="W312" s="69">
        <v>350</v>
      </c>
      <c r="X312" s="62" t="s">
        <v>145</v>
      </c>
      <c r="Y312" s="56" t="s">
        <v>121</v>
      </c>
      <c r="AA312" s="56" t="s">
        <v>997</v>
      </c>
      <c r="AC312" s="70"/>
      <c r="AD312" s="62">
        <f>LOOKUP($D312,'Design Component Spatial Info'!$C$2:$C$230,'Design Component Spatial Info'!E$2:E$230)</f>
        <v>11</v>
      </c>
      <c r="AE312" s="62">
        <f>LOOKUP($D312,'Design Component Spatial Info'!$C$2:$C$230,'Design Component Spatial Info'!F$2:F$230)</f>
        <v>345987.84399999998</v>
      </c>
      <c r="AF312" s="62">
        <f>LOOKUP($D312,'Design Component Spatial Info'!$C$2:$C$230,'Design Component Spatial Info'!G$2:G$230)</f>
        <v>5430285.3839999996</v>
      </c>
      <c r="AG312" s="67">
        <f t="shared" si="11"/>
        <v>345812.84399999998</v>
      </c>
      <c r="AH312" s="67">
        <f t="shared" si="12"/>
        <v>5429982.2751086755</v>
      </c>
      <c r="AI312" s="136">
        <f>LOOKUP($D312,'Design Component Spatial Info'!$C$2:$C$230,'Design Component Spatial Info'!I$2:I$230)</f>
        <v>1504231.47407</v>
      </c>
      <c r="AJ312" s="136">
        <f>LOOKUP($D312,'Design Component Spatial Info'!$C$2:$C$230,'Design Component Spatial Info'!J$2:J$230)</f>
        <v>467897.69663999998</v>
      </c>
      <c r="AK312">
        <v>1504095</v>
      </c>
      <c r="AL312">
        <v>467575</v>
      </c>
    </row>
    <row r="313" spans="1:38" x14ac:dyDescent="0.2">
      <c r="A313" s="60" t="s">
        <v>764</v>
      </c>
      <c r="B313" s="60" t="s">
        <v>371</v>
      </c>
      <c r="C313" s="60" t="s">
        <v>31</v>
      </c>
      <c r="D313" s="60" t="s">
        <v>365</v>
      </c>
      <c r="E313" s="58" t="s">
        <v>1150</v>
      </c>
      <c r="F313" s="65">
        <v>41760</v>
      </c>
      <c r="G313" s="60" t="s">
        <v>382</v>
      </c>
      <c r="H313" s="58" t="s">
        <v>947</v>
      </c>
      <c r="I313" s="57">
        <v>0.29236111111111113</v>
      </c>
      <c r="J313" s="67">
        <v>1</v>
      </c>
      <c r="K313" s="56" t="s">
        <v>95</v>
      </c>
      <c r="L313" s="69">
        <v>7</v>
      </c>
      <c r="M313" s="89">
        <v>0</v>
      </c>
      <c r="N313" s="69">
        <v>1</v>
      </c>
      <c r="O313" s="58" t="s">
        <v>63</v>
      </c>
      <c r="P313" s="56" t="s">
        <v>383</v>
      </c>
      <c r="Q313" s="69">
        <v>10</v>
      </c>
      <c r="R313" s="62">
        <v>1</v>
      </c>
      <c r="S313" s="70" t="s">
        <v>75</v>
      </c>
      <c r="T313" s="70" t="s">
        <v>146</v>
      </c>
      <c r="U313" s="70" t="s">
        <v>83</v>
      </c>
      <c r="V313" s="69">
        <v>281</v>
      </c>
      <c r="W313" s="69">
        <v>30</v>
      </c>
      <c r="X313" s="62" t="s">
        <v>145</v>
      </c>
      <c r="Y313" s="56" t="s">
        <v>121</v>
      </c>
      <c r="AA313" s="56" t="s">
        <v>998</v>
      </c>
      <c r="AB313" s="56" t="s">
        <v>950</v>
      </c>
      <c r="AC313" s="70"/>
      <c r="AD313" s="62">
        <f>LOOKUP($D313,'Design Component Spatial Info'!$C$2:$C$230,'Design Component Spatial Info'!E$2:E$230)</f>
        <v>11</v>
      </c>
      <c r="AE313" s="62">
        <f>LOOKUP($D313,'Design Component Spatial Info'!$C$2:$C$230,'Design Component Spatial Info'!F$2:F$230)</f>
        <v>345358.04599999997</v>
      </c>
      <c r="AF313" s="62">
        <f>LOOKUP($D313,'Design Component Spatial Info'!$C$2:$C$230,'Design Component Spatial Info'!G$2:G$230)</f>
        <v>5430419.642</v>
      </c>
      <c r="AG313" s="67">
        <f t="shared" si="11"/>
        <v>345328.59718449652</v>
      </c>
      <c r="AH313" s="67">
        <f t="shared" si="12"/>
        <v>5430425.3662698613</v>
      </c>
      <c r="AI313" s="136">
        <f>LOOKUP($D313,'Design Component Spatial Info'!$C$2:$C$230,'Design Component Spatial Info'!I$2:I$230)</f>
        <v>1503588.9848</v>
      </c>
      <c r="AJ313" s="136">
        <f>LOOKUP($D313,'Design Component Spatial Info'!$C$2:$C$230,'Design Component Spatial Info'!J$2:J$230)</f>
        <v>467952.08389000001</v>
      </c>
      <c r="AK313">
        <v>1503559</v>
      </c>
      <c r="AL313">
        <v>467954</v>
      </c>
    </row>
    <row r="314" spans="1:38" x14ac:dyDescent="0.2">
      <c r="A314" s="60" t="s">
        <v>764</v>
      </c>
      <c r="B314" s="60" t="s">
        <v>371</v>
      </c>
      <c r="C314" s="60" t="s">
        <v>31</v>
      </c>
      <c r="D314" s="60" t="s">
        <v>365</v>
      </c>
      <c r="E314" s="58" t="s">
        <v>1150</v>
      </c>
      <c r="F314" s="65">
        <v>41760</v>
      </c>
      <c r="G314" s="60" t="s">
        <v>382</v>
      </c>
      <c r="H314" s="58" t="s">
        <v>947</v>
      </c>
      <c r="I314" s="57">
        <v>0.29236111111111113</v>
      </c>
      <c r="J314" s="67">
        <v>2</v>
      </c>
      <c r="K314" s="56" t="s">
        <v>95</v>
      </c>
      <c r="L314" s="69">
        <v>7</v>
      </c>
      <c r="M314" s="89">
        <v>0</v>
      </c>
      <c r="N314" s="69">
        <v>1</v>
      </c>
      <c r="O314" s="58" t="s">
        <v>63</v>
      </c>
      <c r="P314" s="56" t="s">
        <v>383</v>
      </c>
      <c r="Q314" s="69">
        <v>180</v>
      </c>
      <c r="R314" s="62">
        <v>1</v>
      </c>
      <c r="S314" s="70" t="s">
        <v>74</v>
      </c>
      <c r="T314" s="70" t="s">
        <v>42</v>
      </c>
      <c r="U314" s="70" t="s">
        <v>83</v>
      </c>
      <c r="V314" s="69">
        <v>270</v>
      </c>
      <c r="W314" s="69">
        <v>75</v>
      </c>
      <c r="X314" s="62" t="s">
        <v>145</v>
      </c>
      <c r="Y314" s="56" t="s">
        <v>121</v>
      </c>
      <c r="AA314" s="56" t="s">
        <v>999</v>
      </c>
      <c r="AB314" s="56" t="s">
        <v>951</v>
      </c>
      <c r="AC314" s="70"/>
      <c r="AD314" s="62">
        <f>LOOKUP($D314,'Design Component Spatial Info'!$C$2:$C$230,'Design Component Spatial Info'!E$2:E$230)</f>
        <v>11</v>
      </c>
      <c r="AE314" s="62">
        <f>LOOKUP($D314,'Design Component Spatial Info'!$C$2:$C$230,'Design Component Spatial Info'!F$2:F$230)</f>
        <v>345358.04599999997</v>
      </c>
      <c r="AF314" s="62">
        <f>LOOKUP($D314,'Design Component Spatial Info'!$C$2:$C$230,'Design Component Spatial Info'!G$2:G$230)</f>
        <v>5430419.642</v>
      </c>
      <c r="AG314" s="67">
        <f t="shared" si="11"/>
        <v>345283.04599999997</v>
      </c>
      <c r="AH314" s="67">
        <f t="shared" si="12"/>
        <v>5430419.642</v>
      </c>
      <c r="AI314" s="136">
        <f>LOOKUP($D314,'Design Component Spatial Info'!$C$2:$C$230,'Design Component Spatial Info'!I$2:I$230)</f>
        <v>1503588.9848</v>
      </c>
      <c r="AJ314" s="136">
        <f>LOOKUP($D314,'Design Component Spatial Info'!$C$2:$C$230,'Design Component Spatial Info'!J$2:J$230)</f>
        <v>467952.08389000001</v>
      </c>
      <c r="AK314">
        <v>1503514</v>
      </c>
      <c r="AL314">
        <v>467943</v>
      </c>
    </row>
    <row r="315" spans="1:38" x14ac:dyDescent="0.2">
      <c r="A315" s="60" t="s">
        <v>764</v>
      </c>
      <c r="B315" s="60" t="s">
        <v>371</v>
      </c>
      <c r="C315" s="60" t="s">
        <v>31</v>
      </c>
      <c r="D315" s="60" t="s">
        <v>343</v>
      </c>
      <c r="E315" s="58" t="s">
        <v>1150</v>
      </c>
      <c r="F315" s="65">
        <v>41760</v>
      </c>
      <c r="G315" s="60" t="s">
        <v>382</v>
      </c>
      <c r="H315" s="58" t="s">
        <v>947</v>
      </c>
      <c r="I315" s="57">
        <v>0.29722222222222222</v>
      </c>
      <c r="J315" s="67">
        <v>1</v>
      </c>
      <c r="K315" s="56" t="s">
        <v>95</v>
      </c>
      <c r="L315" s="69">
        <v>7</v>
      </c>
      <c r="M315" s="69">
        <v>0</v>
      </c>
      <c r="N315" s="69">
        <v>1</v>
      </c>
      <c r="O315" s="58" t="s">
        <v>63</v>
      </c>
      <c r="P315" s="56" t="s">
        <v>141</v>
      </c>
      <c r="Q315" s="69"/>
      <c r="R315" s="62">
        <v>0</v>
      </c>
      <c r="S315" s="70"/>
      <c r="T315" s="70"/>
      <c r="U315" s="70"/>
      <c r="V315" s="69"/>
      <c r="W315" s="69"/>
      <c r="AC315" s="70"/>
      <c r="AD315" s="62">
        <f>LOOKUP($D315,'Design Component Spatial Info'!$C$2:$C$230,'Design Component Spatial Info'!E$2:E$230)</f>
        <v>11</v>
      </c>
      <c r="AE315" s="62">
        <f>LOOKUP($D315,'Design Component Spatial Info'!$C$2:$C$230,'Design Component Spatial Info'!F$2:F$230)</f>
        <v>344709.01199999999</v>
      </c>
      <c r="AF315" s="62">
        <f>LOOKUP($D315,'Design Component Spatial Info'!$C$2:$C$230,'Design Component Spatial Info'!G$2:G$230)</f>
        <v>5430852.2539999997</v>
      </c>
      <c r="AG315" s="67">
        <f t="shared" si="11"/>
        <v>0</v>
      </c>
      <c r="AH315" s="67">
        <f t="shared" si="12"/>
        <v>0</v>
      </c>
      <c r="AI315" s="136">
        <f>LOOKUP($D315,'Design Component Spatial Info'!$C$2:$C$230,'Design Component Spatial Info'!I$2:I$230)</f>
        <v>1502890.1780099999</v>
      </c>
      <c r="AJ315" s="136">
        <f>LOOKUP($D315,'Design Component Spatial Info'!$C$2:$C$230,'Design Component Spatial Info'!J$2:J$230)</f>
        <v>468299.74754000001</v>
      </c>
    </row>
    <row r="316" spans="1:38" x14ac:dyDescent="0.2">
      <c r="A316" s="60" t="s">
        <v>764</v>
      </c>
      <c r="B316" s="60" t="s">
        <v>371</v>
      </c>
      <c r="C316" s="60" t="s">
        <v>31</v>
      </c>
      <c r="D316" s="60" t="s">
        <v>344</v>
      </c>
      <c r="E316" s="58" t="s">
        <v>885</v>
      </c>
      <c r="F316" s="65">
        <v>41760</v>
      </c>
      <c r="G316" s="60" t="s">
        <v>382</v>
      </c>
      <c r="H316" s="58" t="s">
        <v>947</v>
      </c>
      <c r="I316" s="57">
        <v>0.30138888888888887</v>
      </c>
      <c r="J316" s="67">
        <v>1</v>
      </c>
      <c r="K316" s="56" t="s">
        <v>95</v>
      </c>
      <c r="L316" s="69">
        <v>7</v>
      </c>
      <c r="M316" s="69">
        <v>0</v>
      </c>
      <c r="N316" s="69">
        <v>1</v>
      </c>
      <c r="O316" s="58" t="s">
        <v>63</v>
      </c>
      <c r="P316" s="56" t="s">
        <v>141</v>
      </c>
      <c r="Q316" s="69"/>
      <c r="R316" s="62">
        <v>0</v>
      </c>
      <c r="S316" s="70"/>
      <c r="T316" s="70"/>
      <c r="U316" s="70"/>
      <c r="V316" s="69"/>
      <c r="W316" s="69"/>
      <c r="AC316" s="70"/>
      <c r="AD316" s="62">
        <f>LOOKUP($D316,'Design Component Spatial Info'!$C$2:$C$230,'Design Component Spatial Info'!E$2:E$230)</f>
        <v>11</v>
      </c>
      <c r="AE316" s="62">
        <f>LOOKUP($D316,'Design Component Spatial Info'!$C$2:$C$230,'Design Component Spatial Info'!F$2:F$230)</f>
        <v>344012.72700000001</v>
      </c>
      <c r="AF316" s="62">
        <f>LOOKUP($D316,'Design Component Spatial Info'!$C$2:$C$230,'Design Component Spatial Info'!G$2:G$230)</f>
        <v>5430811.2240000004</v>
      </c>
      <c r="AG316" s="67">
        <f t="shared" si="11"/>
        <v>0</v>
      </c>
      <c r="AH316" s="67">
        <f t="shared" si="12"/>
        <v>0</v>
      </c>
      <c r="AI316" s="136">
        <f>LOOKUP($D316,'Design Component Spatial Info'!$C$2:$C$230,'Design Component Spatial Info'!I$2:I$230)</f>
        <v>1502203.4990699999</v>
      </c>
      <c r="AJ316" s="136">
        <f>LOOKUP($D316,'Design Component Spatial Info'!$C$2:$C$230,'Design Component Spatial Info'!J$2:J$230)</f>
        <v>468172.12874999997</v>
      </c>
    </row>
    <row r="317" spans="1:38" x14ac:dyDescent="0.2">
      <c r="A317" s="60" t="s">
        <v>764</v>
      </c>
      <c r="B317" s="60" t="s">
        <v>371</v>
      </c>
      <c r="C317" s="60" t="s">
        <v>31</v>
      </c>
      <c r="D317" s="60" t="s">
        <v>345</v>
      </c>
      <c r="E317" s="58" t="s">
        <v>885</v>
      </c>
      <c r="F317" s="65">
        <v>41760</v>
      </c>
      <c r="G317" s="60" t="s">
        <v>382</v>
      </c>
      <c r="H317" s="58" t="s">
        <v>947</v>
      </c>
      <c r="I317" s="66">
        <v>0.30555555555555552</v>
      </c>
      <c r="J317" s="67">
        <v>1</v>
      </c>
      <c r="K317" s="56" t="s">
        <v>95</v>
      </c>
      <c r="L317" s="67">
        <v>8</v>
      </c>
      <c r="M317" s="67">
        <v>0</v>
      </c>
      <c r="N317" s="69">
        <v>1</v>
      </c>
      <c r="O317" s="58" t="s">
        <v>63</v>
      </c>
      <c r="P317" s="56" t="s">
        <v>383</v>
      </c>
      <c r="Q317" s="62">
        <v>85</v>
      </c>
      <c r="R317" s="62">
        <v>1</v>
      </c>
      <c r="S317" s="56" t="s">
        <v>135</v>
      </c>
      <c r="T317" s="56" t="s">
        <v>39</v>
      </c>
      <c r="U317" s="56" t="s">
        <v>87</v>
      </c>
      <c r="V317" s="62">
        <v>128</v>
      </c>
      <c r="W317" s="62">
        <v>225</v>
      </c>
      <c r="X317" s="62" t="s">
        <v>145</v>
      </c>
      <c r="Y317" s="56" t="s">
        <v>121</v>
      </c>
      <c r="AA317" s="56" t="s">
        <v>1000</v>
      </c>
      <c r="AD317" s="62">
        <f>LOOKUP($D317,'Design Component Spatial Info'!$C$2:$C$230,'Design Component Spatial Info'!E$2:E$230)</f>
        <v>11</v>
      </c>
      <c r="AE317" s="62">
        <f>LOOKUP($D317,'Design Component Spatial Info'!$C$2:$C$230,'Design Component Spatial Info'!F$2:F$230)</f>
        <v>343643.29100000003</v>
      </c>
      <c r="AF317" s="62">
        <f>LOOKUP($D317,'Design Component Spatial Info'!$C$2:$C$230,'Design Component Spatial Info'!G$2:G$230)</f>
        <v>5431300.3880000003</v>
      </c>
      <c r="AG317" s="67">
        <f t="shared" si="11"/>
        <v>343820.59341956151</v>
      </c>
      <c r="AH317" s="67">
        <f t="shared" si="12"/>
        <v>5431161.8641680516</v>
      </c>
      <c r="AI317" s="136">
        <f>LOOKUP($D317,'Design Component Spatial Info'!$C$2:$C$230,'Design Component Spatial Info'!I$2:I$230)</f>
        <v>1501775.4441</v>
      </c>
      <c r="AJ317" s="136">
        <f>LOOKUP($D317,'Design Component Spatial Info'!$C$2:$C$230,'Design Component Spatial Info'!J$2:J$230)</f>
        <v>468610.76483</v>
      </c>
      <c r="AK317">
        <v>1501969</v>
      </c>
      <c r="AL317">
        <v>468496</v>
      </c>
    </row>
    <row r="318" spans="1:38" x14ac:dyDescent="0.2">
      <c r="A318" s="60" t="s">
        <v>764</v>
      </c>
      <c r="B318" s="60" t="s">
        <v>371</v>
      </c>
      <c r="C318" s="60" t="s">
        <v>31</v>
      </c>
      <c r="D318" s="60" t="s">
        <v>366</v>
      </c>
      <c r="E318" s="58" t="s">
        <v>885</v>
      </c>
      <c r="F318" s="65">
        <v>41760</v>
      </c>
      <c r="G318" s="60" t="s">
        <v>382</v>
      </c>
      <c r="H318" s="58" t="s">
        <v>947</v>
      </c>
      <c r="I318" s="66">
        <v>0.31041666666666667</v>
      </c>
      <c r="J318" s="67">
        <v>1</v>
      </c>
      <c r="K318" s="56" t="s">
        <v>95</v>
      </c>
      <c r="L318" s="67">
        <v>8</v>
      </c>
      <c r="M318" s="67">
        <v>0</v>
      </c>
      <c r="N318" s="69">
        <v>1</v>
      </c>
      <c r="O318" s="58" t="s">
        <v>63</v>
      </c>
      <c r="P318" s="56" t="s">
        <v>383</v>
      </c>
      <c r="Q318" s="62">
        <v>135</v>
      </c>
      <c r="R318" s="62">
        <v>1</v>
      </c>
      <c r="S318" s="56" t="s">
        <v>135</v>
      </c>
      <c r="T318" s="56" t="s">
        <v>39</v>
      </c>
      <c r="U318" s="56" t="s">
        <v>87</v>
      </c>
      <c r="V318" s="62">
        <v>250</v>
      </c>
      <c r="W318" s="62">
        <v>40</v>
      </c>
      <c r="X318" s="62" t="s">
        <v>145</v>
      </c>
      <c r="Y318" s="56" t="s">
        <v>121</v>
      </c>
      <c r="AA318" s="56" t="s">
        <v>1001</v>
      </c>
      <c r="AD318" s="62">
        <f>LOOKUP($D318,'Design Component Spatial Info'!$C$2:$C$230,'Design Component Spatial Info'!E$2:E$230)</f>
        <v>11</v>
      </c>
      <c r="AE318" s="62">
        <f>LOOKUP($D318,'Design Component Spatial Info'!$C$2:$C$230,'Design Component Spatial Info'!F$2:F$230)</f>
        <v>343278.42700000003</v>
      </c>
      <c r="AF318" s="62">
        <f>LOOKUP($D318,'Design Component Spatial Info'!$C$2:$C$230,'Design Component Spatial Info'!G$2:G$230)</f>
        <v>5431956.6239999998</v>
      </c>
      <c r="AG318" s="67">
        <f t="shared" si="11"/>
        <v>343240.83929516858</v>
      </c>
      <c r="AH318" s="67">
        <f t="shared" si="12"/>
        <v>5431942.9431942664</v>
      </c>
      <c r="AI318" s="136">
        <f>LOOKUP($D318,'Design Component Spatial Info'!$C$2:$C$230,'Design Component Spatial Info'!I$2:I$230)</f>
        <v>1501331.10051</v>
      </c>
      <c r="AJ318" s="136">
        <f>LOOKUP($D318,'Design Component Spatial Info'!$C$2:$C$230,'Design Component Spatial Info'!J$2:J$230)</f>
        <v>469215.54855000001</v>
      </c>
      <c r="AK318">
        <v>1501295</v>
      </c>
      <c r="AL318">
        <v>469197</v>
      </c>
    </row>
    <row r="319" spans="1:38" x14ac:dyDescent="0.2">
      <c r="A319" s="60" t="s">
        <v>764</v>
      </c>
      <c r="B319" s="60" t="s">
        <v>371</v>
      </c>
      <c r="C319" s="60" t="s">
        <v>31</v>
      </c>
      <c r="D319" s="60" t="s">
        <v>367</v>
      </c>
      <c r="E319" s="58" t="s">
        <v>1151</v>
      </c>
      <c r="F319" s="65">
        <v>41760</v>
      </c>
      <c r="G319" s="60" t="s">
        <v>382</v>
      </c>
      <c r="H319" s="58" t="s">
        <v>947</v>
      </c>
      <c r="I319" s="66">
        <v>0.31458333333333333</v>
      </c>
      <c r="J319" s="67">
        <v>1</v>
      </c>
      <c r="K319" s="56" t="s">
        <v>95</v>
      </c>
      <c r="L319" s="67">
        <v>8</v>
      </c>
      <c r="M319" s="67">
        <v>1</v>
      </c>
      <c r="N319" s="69">
        <v>1</v>
      </c>
      <c r="O319" s="58" t="s">
        <v>63</v>
      </c>
      <c r="P319" s="56" t="s">
        <v>383</v>
      </c>
      <c r="Q319" s="62">
        <v>90</v>
      </c>
      <c r="R319" s="62">
        <v>1</v>
      </c>
      <c r="S319" s="56" t="s">
        <v>135</v>
      </c>
      <c r="T319" s="56" t="s">
        <v>144</v>
      </c>
      <c r="U319" s="56" t="s">
        <v>87</v>
      </c>
      <c r="V319" s="62">
        <v>136</v>
      </c>
      <c r="W319" s="62">
        <v>300</v>
      </c>
      <c r="X319" s="62" t="s">
        <v>145</v>
      </c>
      <c r="Y319" s="56" t="s">
        <v>121</v>
      </c>
      <c r="AA319" s="56" t="s">
        <v>1002</v>
      </c>
      <c r="AD319" s="62">
        <f>LOOKUP($D319,'Design Component Spatial Info'!$C$2:$C$230,'Design Component Spatial Info'!E$2:E$230)</f>
        <v>11</v>
      </c>
      <c r="AE319" s="62">
        <f>LOOKUP($D319,'Design Component Spatial Info'!$C$2:$C$230,'Design Component Spatial Info'!F$2:F$230)</f>
        <v>343472.84299999999</v>
      </c>
      <c r="AF319" s="62">
        <f>LOOKUP($D319,'Design Component Spatial Info'!$C$2:$C$230,'Design Component Spatial Info'!G$2:G$230)</f>
        <v>5432695.7989999996</v>
      </c>
      <c r="AG319" s="67">
        <f t="shared" si="11"/>
        <v>343681.2405111377</v>
      </c>
      <c r="AH319" s="67">
        <f t="shared" si="12"/>
        <v>5432479.9970598985</v>
      </c>
      <c r="AI319" s="136">
        <f>LOOKUP($D319,'Design Component Spatial Info'!$C$2:$C$230,'Design Component Spatial Info'!I$2:I$230)</f>
        <v>1501432.0802199999</v>
      </c>
      <c r="AJ319" s="136">
        <f>LOOKUP($D319,'Design Component Spatial Info'!$C$2:$C$230,'Design Component Spatial Info'!J$2:J$230)</f>
        <v>469972.37491000001</v>
      </c>
      <c r="AK319">
        <v>1501666</v>
      </c>
      <c r="AL319">
        <v>469785</v>
      </c>
    </row>
    <row r="320" spans="1:38" x14ac:dyDescent="0.2">
      <c r="A320" s="60" t="s">
        <v>764</v>
      </c>
      <c r="B320" s="60" t="s">
        <v>371</v>
      </c>
      <c r="C320" s="60" t="s">
        <v>31</v>
      </c>
      <c r="D320" s="60" t="s">
        <v>346</v>
      </c>
      <c r="E320" s="58" t="s">
        <v>1152</v>
      </c>
      <c r="F320" s="65">
        <v>41760</v>
      </c>
      <c r="G320" s="60" t="s">
        <v>382</v>
      </c>
      <c r="H320" s="58" t="s">
        <v>947</v>
      </c>
      <c r="I320" s="66">
        <v>0.31875000000000003</v>
      </c>
      <c r="J320" s="67">
        <v>1</v>
      </c>
      <c r="K320" s="56" t="s">
        <v>95</v>
      </c>
      <c r="L320" s="67">
        <v>8</v>
      </c>
      <c r="M320" s="67">
        <v>0</v>
      </c>
      <c r="N320" s="69">
        <v>1</v>
      </c>
      <c r="O320" s="58" t="s">
        <v>63</v>
      </c>
      <c r="P320" s="56" t="s">
        <v>141</v>
      </c>
      <c r="Q320" s="62"/>
      <c r="R320" s="62">
        <v>0</v>
      </c>
      <c r="S320" s="56"/>
      <c r="T320" s="56"/>
      <c r="V320" s="62"/>
      <c r="W320" s="62"/>
      <c r="AD320" s="62">
        <f>LOOKUP($D320,'Design Component Spatial Info'!$C$2:$C$230,'Design Component Spatial Info'!E$2:E$230)</f>
        <v>11</v>
      </c>
      <c r="AE320" s="62">
        <f>LOOKUP($D320,'Design Component Spatial Info'!$C$2:$C$230,'Design Component Spatial Info'!F$2:F$230)</f>
        <v>342918.43800000002</v>
      </c>
      <c r="AF320" s="62">
        <f>LOOKUP($D320,'Design Component Spatial Info'!$C$2:$C$230,'Design Component Spatial Info'!G$2:G$230)</f>
        <v>5433196.3449999997</v>
      </c>
      <c r="AG320" s="67">
        <f t="shared" si="11"/>
        <v>0</v>
      </c>
      <c r="AH320" s="67">
        <f t="shared" si="12"/>
        <v>0</v>
      </c>
      <c r="AI320" s="136">
        <f>LOOKUP($D320,'Design Component Spatial Info'!$C$2:$C$230,'Design Component Spatial Info'!I$2:I$230)</f>
        <v>1500818.84372</v>
      </c>
      <c r="AJ320" s="136">
        <f>LOOKUP($D320,'Design Component Spatial Info'!$C$2:$C$230,'Design Component Spatial Info'!J$2:J$230)</f>
        <v>470399.20444</v>
      </c>
    </row>
    <row r="321" spans="1:38" x14ac:dyDescent="0.2">
      <c r="A321" s="60" t="s">
        <v>764</v>
      </c>
      <c r="B321" s="60" t="s">
        <v>371</v>
      </c>
      <c r="C321" s="60" t="s">
        <v>31</v>
      </c>
      <c r="D321" s="60" t="s">
        <v>347</v>
      </c>
      <c r="E321" s="58"/>
      <c r="F321" s="65">
        <v>41760</v>
      </c>
      <c r="G321" s="60" t="s">
        <v>382</v>
      </c>
      <c r="H321" s="58" t="s">
        <v>947</v>
      </c>
      <c r="I321" s="66">
        <v>0.32361111111111113</v>
      </c>
      <c r="J321" s="67">
        <v>1</v>
      </c>
      <c r="K321" s="56" t="s">
        <v>95</v>
      </c>
      <c r="L321" s="67">
        <v>7</v>
      </c>
      <c r="M321" s="67">
        <v>0</v>
      </c>
      <c r="N321" s="69">
        <v>1</v>
      </c>
      <c r="O321" s="58" t="s">
        <v>63</v>
      </c>
      <c r="P321" s="56" t="s">
        <v>141</v>
      </c>
      <c r="Q321" s="62"/>
      <c r="R321" s="62">
        <v>0</v>
      </c>
      <c r="S321" s="56"/>
      <c r="T321" s="56"/>
      <c r="V321" s="62"/>
      <c r="W321" s="62"/>
      <c r="AD321" s="62">
        <f>LOOKUP($D321,'Design Component Spatial Info'!$C$2:$C$230,'Design Component Spatial Info'!E$2:E$230)</f>
        <v>11</v>
      </c>
      <c r="AE321" s="62">
        <f>LOOKUP($D321,'Design Component Spatial Info'!$C$2:$C$230,'Design Component Spatial Info'!F$2:F$230)</f>
        <v>342290</v>
      </c>
      <c r="AF321" s="62">
        <f>LOOKUP($D321,'Design Component Spatial Info'!$C$2:$C$230,'Design Component Spatial Info'!G$2:G$230)</f>
        <v>5433133</v>
      </c>
      <c r="AG321" s="67">
        <f t="shared" si="11"/>
        <v>0</v>
      </c>
      <c r="AH321" s="67">
        <f t="shared" si="12"/>
        <v>0</v>
      </c>
      <c r="AI321" s="136">
        <f>LOOKUP($D321,'Design Component Spatial Info'!$C$2:$C$230,'Design Component Spatial Info'!I$2:I$230)</f>
        <v>1500202.6189999999</v>
      </c>
      <c r="AJ321" s="136">
        <f>LOOKUP($D321,'Design Component Spatial Info'!$C$2:$C$230,'Design Component Spatial Info'!J$2:J$230)</f>
        <v>470257.4558</v>
      </c>
    </row>
    <row r="322" spans="1:38" x14ac:dyDescent="0.2">
      <c r="A322" s="60" t="s">
        <v>764</v>
      </c>
      <c r="B322" s="60" t="s">
        <v>371</v>
      </c>
      <c r="C322" s="60" t="s">
        <v>31</v>
      </c>
      <c r="D322" s="60" t="s">
        <v>368</v>
      </c>
      <c r="E322" s="58" t="s">
        <v>1153</v>
      </c>
      <c r="F322" s="65">
        <v>41760</v>
      </c>
      <c r="G322" s="60" t="s">
        <v>382</v>
      </c>
      <c r="H322" s="58" t="s">
        <v>947</v>
      </c>
      <c r="I322" s="66">
        <v>0.33333333333333331</v>
      </c>
      <c r="J322" s="67">
        <v>1</v>
      </c>
      <c r="K322" s="56" t="s">
        <v>95</v>
      </c>
      <c r="L322" s="67">
        <v>10</v>
      </c>
      <c r="M322" s="67">
        <v>0</v>
      </c>
      <c r="N322" s="69">
        <v>1</v>
      </c>
      <c r="O322" s="58" t="s">
        <v>63</v>
      </c>
      <c r="P322" s="56" t="s">
        <v>141</v>
      </c>
      <c r="Q322" s="62"/>
      <c r="R322" s="62">
        <v>0</v>
      </c>
      <c r="S322" s="56"/>
      <c r="T322" s="56"/>
      <c r="V322" s="62"/>
      <c r="W322" s="62"/>
      <c r="AD322" s="62">
        <f>LOOKUP($D322,'Design Component Spatial Info'!$C$2:$C$230,'Design Component Spatial Info'!E$2:E$230)</f>
        <v>11</v>
      </c>
      <c r="AE322" s="62">
        <f>LOOKUP($D322,'Design Component Spatial Info'!$C$2:$C$230,'Design Component Spatial Info'!F$2:F$230)</f>
        <v>337246.45</v>
      </c>
      <c r="AF322" s="62">
        <f>LOOKUP($D322,'Design Component Spatial Info'!$C$2:$C$230,'Design Component Spatial Info'!G$2:G$230)</f>
        <v>5433633.8729999997</v>
      </c>
      <c r="AG322" s="67">
        <f t="shared" si="11"/>
        <v>0</v>
      </c>
      <c r="AH322" s="67">
        <f t="shared" si="12"/>
        <v>0</v>
      </c>
      <c r="AI322" s="136">
        <f>LOOKUP($D322,'Design Component Spatial Info'!$C$2:$C$230,'Design Component Spatial Info'!I$2:I$230)</f>
        <v>1495129.1125700001</v>
      </c>
      <c r="AJ322" s="136">
        <f>LOOKUP($D322,'Design Component Spatial Info'!$C$2:$C$230,'Design Component Spatial Info'!J$2:J$230)</f>
        <v>470124.74608000001</v>
      </c>
    </row>
    <row r="323" spans="1:38" x14ac:dyDescent="0.2">
      <c r="A323" s="60" t="s">
        <v>764</v>
      </c>
      <c r="B323" s="60" t="s">
        <v>371</v>
      </c>
      <c r="C323" s="60" t="s">
        <v>31</v>
      </c>
      <c r="D323" s="60" t="s">
        <v>348</v>
      </c>
      <c r="E323" s="58" t="s">
        <v>1154</v>
      </c>
      <c r="F323" s="65">
        <v>41760</v>
      </c>
      <c r="G323" s="60" t="s">
        <v>382</v>
      </c>
      <c r="H323" s="58" t="s">
        <v>947</v>
      </c>
      <c r="I323" s="66">
        <v>0.33958333333333335</v>
      </c>
      <c r="J323" s="67">
        <v>1</v>
      </c>
      <c r="K323" s="56" t="s">
        <v>95</v>
      </c>
      <c r="L323" s="67">
        <v>13</v>
      </c>
      <c r="M323" s="67">
        <v>2</v>
      </c>
      <c r="N323" s="69">
        <v>1</v>
      </c>
      <c r="O323" s="58" t="s">
        <v>63</v>
      </c>
      <c r="P323" s="56" t="s">
        <v>383</v>
      </c>
      <c r="Q323" s="67">
        <v>110</v>
      </c>
      <c r="R323" s="62">
        <v>1</v>
      </c>
      <c r="S323" s="80" t="s">
        <v>75</v>
      </c>
      <c r="T323" s="80" t="s">
        <v>43</v>
      </c>
      <c r="U323" s="80" t="s">
        <v>83</v>
      </c>
      <c r="V323" s="67">
        <v>160</v>
      </c>
      <c r="W323" s="67">
        <v>10</v>
      </c>
      <c r="X323" s="62" t="s">
        <v>145</v>
      </c>
      <c r="Y323" s="56" t="s">
        <v>121</v>
      </c>
      <c r="AA323" s="56" t="s">
        <v>1003</v>
      </c>
      <c r="AB323" s="56" t="s">
        <v>950</v>
      </c>
      <c r="AC323" s="80"/>
      <c r="AD323" s="62">
        <f>LOOKUP($D323,'Design Component Spatial Info'!$C$2:$C$230,'Design Component Spatial Info'!E$2:E$230)</f>
        <v>11</v>
      </c>
      <c r="AE323" s="62">
        <f>LOOKUP($D323,'Design Component Spatial Info'!$C$2:$C$230,'Design Component Spatial Info'!F$2:F$230)</f>
        <v>336466.68300000002</v>
      </c>
      <c r="AF323" s="62">
        <f>LOOKUP($D323,'Design Component Spatial Info'!$C$2:$C$230,'Design Component Spatial Info'!G$2:G$230)</f>
        <v>5434430.7989999996</v>
      </c>
      <c r="AG323" s="67">
        <f t="shared" si="11"/>
        <v>336470.10320143326</v>
      </c>
      <c r="AH323" s="67">
        <f t="shared" si="12"/>
        <v>5434421.4020737922</v>
      </c>
      <c r="AI323" s="136">
        <f>LOOKUP($D323,'Design Component Spatial Info'!$C$2:$C$230,'Design Component Spatial Info'!I$2:I$230)</f>
        <v>1494255.0957299999</v>
      </c>
      <c r="AJ323" s="136">
        <f>LOOKUP($D323,'Design Component Spatial Info'!$C$2:$C$230,'Design Component Spatial Info'!J$2:J$230)</f>
        <v>470817.22078999999</v>
      </c>
      <c r="AK323">
        <v>1494260</v>
      </c>
      <c r="AL323">
        <v>470808</v>
      </c>
    </row>
    <row r="324" spans="1:38" x14ac:dyDescent="0.2">
      <c r="A324" s="60" t="s">
        <v>764</v>
      </c>
      <c r="B324" s="60" t="s">
        <v>371</v>
      </c>
      <c r="C324" s="60" t="s">
        <v>31</v>
      </c>
      <c r="D324" s="60" t="s">
        <v>348</v>
      </c>
      <c r="E324" s="58" t="s">
        <v>1154</v>
      </c>
      <c r="F324" s="65">
        <v>41760</v>
      </c>
      <c r="G324" s="60" t="s">
        <v>382</v>
      </c>
      <c r="H324" s="58" t="s">
        <v>947</v>
      </c>
      <c r="I324" s="66">
        <v>0.33958333333333335</v>
      </c>
      <c r="J324" s="67">
        <v>2</v>
      </c>
      <c r="K324" s="56" t="s">
        <v>95</v>
      </c>
      <c r="L324" s="67">
        <v>13</v>
      </c>
      <c r="M324" s="67">
        <v>2</v>
      </c>
      <c r="N324" s="69">
        <v>1</v>
      </c>
      <c r="O324" s="58" t="s">
        <v>63</v>
      </c>
      <c r="P324" s="56" t="s">
        <v>383</v>
      </c>
      <c r="Q324" s="67">
        <v>204</v>
      </c>
      <c r="R324" s="62">
        <v>1</v>
      </c>
      <c r="S324" s="80" t="s">
        <v>74</v>
      </c>
      <c r="T324" s="80" t="s">
        <v>42</v>
      </c>
      <c r="U324" s="80" t="s">
        <v>83</v>
      </c>
      <c r="V324" s="67">
        <v>305</v>
      </c>
      <c r="W324" s="67">
        <v>200</v>
      </c>
      <c r="X324" s="62" t="s">
        <v>145</v>
      </c>
      <c r="Y324" s="56" t="s">
        <v>121</v>
      </c>
      <c r="AA324" s="56" t="s">
        <v>1004</v>
      </c>
      <c r="AB324" s="56" t="s">
        <v>951</v>
      </c>
      <c r="AC324" s="80"/>
      <c r="AD324" s="62">
        <f>LOOKUP($D324,'Design Component Spatial Info'!$C$2:$C$230,'Design Component Spatial Info'!E$2:E$230)</f>
        <v>11</v>
      </c>
      <c r="AE324" s="62">
        <f>LOOKUP($D324,'Design Component Spatial Info'!$C$2:$C$230,'Design Component Spatial Info'!F$2:F$230)</f>
        <v>336466.68300000002</v>
      </c>
      <c r="AF324" s="62">
        <f>LOOKUP($D324,'Design Component Spatial Info'!$C$2:$C$230,'Design Component Spatial Info'!G$2:G$230)</f>
        <v>5434430.7989999996</v>
      </c>
      <c r="AG324" s="67">
        <f t="shared" si="11"/>
        <v>336302.85259114223</v>
      </c>
      <c r="AH324" s="67">
        <f t="shared" si="12"/>
        <v>5434545.5142872697</v>
      </c>
      <c r="AI324" s="136">
        <f>LOOKUP($D324,'Design Component Spatial Info'!$C$2:$C$230,'Design Component Spatial Info'!I$2:I$230)</f>
        <v>1494255.0957299999</v>
      </c>
      <c r="AJ324" s="136">
        <f>LOOKUP($D324,'Design Component Spatial Info'!$C$2:$C$230,'Design Component Spatial Info'!J$2:J$230)</f>
        <v>470817.22078999999</v>
      </c>
      <c r="AK324">
        <v>1494078</v>
      </c>
      <c r="AL324">
        <v>470910</v>
      </c>
    </row>
    <row r="325" spans="1:38" x14ac:dyDescent="0.2">
      <c r="A325" s="60" t="s">
        <v>764</v>
      </c>
      <c r="B325" s="60" t="s">
        <v>371</v>
      </c>
      <c r="C325" s="60" t="s">
        <v>31</v>
      </c>
      <c r="D325" s="60" t="s">
        <v>369</v>
      </c>
      <c r="E325" s="58" t="s">
        <v>1155</v>
      </c>
      <c r="F325" s="65">
        <v>41760</v>
      </c>
      <c r="G325" s="60" t="s">
        <v>382</v>
      </c>
      <c r="H325" s="58" t="s">
        <v>947</v>
      </c>
      <c r="I325" s="66">
        <v>0.34513888888888888</v>
      </c>
      <c r="J325" s="67">
        <v>1</v>
      </c>
      <c r="K325" s="56" t="s">
        <v>95</v>
      </c>
      <c r="L325" s="67">
        <v>13</v>
      </c>
      <c r="M325" s="94">
        <v>2</v>
      </c>
      <c r="N325" s="69">
        <v>1</v>
      </c>
      <c r="O325" s="58" t="s">
        <v>63</v>
      </c>
      <c r="P325" s="56" t="s">
        <v>141</v>
      </c>
      <c r="R325" s="62">
        <v>0</v>
      </c>
      <c r="S325" s="80"/>
      <c r="T325" s="80"/>
      <c r="U325" s="80"/>
      <c r="V325" s="67"/>
      <c r="W325" s="67"/>
      <c r="AC325" s="80"/>
      <c r="AD325" s="62">
        <f>LOOKUP($D325,'Design Component Spatial Info'!$C$2:$C$230,'Design Component Spatial Info'!E$2:E$230)</f>
        <v>11</v>
      </c>
      <c r="AE325" s="62">
        <f>LOOKUP($D325,'Design Component Spatial Info'!$C$2:$C$230,'Design Component Spatial Info'!F$2:F$230)</f>
        <v>336387.179</v>
      </c>
      <c r="AF325" s="62">
        <f>LOOKUP($D325,'Design Component Spatial Info'!$C$2:$C$230,'Design Component Spatial Info'!G$2:G$230)</f>
        <v>5435188.3509999998</v>
      </c>
      <c r="AG325" s="67">
        <f t="shared" si="11"/>
        <v>0</v>
      </c>
      <c r="AH325" s="67">
        <f t="shared" si="12"/>
        <v>0</v>
      </c>
      <c r="AI325" s="136">
        <f>LOOKUP($D325,'Design Component Spatial Info'!$C$2:$C$230,'Design Component Spatial Info'!I$2:I$230)</f>
        <v>1494081.69805</v>
      </c>
      <c r="AJ325" s="136">
        <f>LOOKUP($D325,'Design Component Spatial Info'!$C$2:$C$230,'Design Component Spatial Info'!J$2:J$230)</f>
        <v>471558.06806000002</v>
      </c>
    </row>
    <row r="326" spans="1:38" x14ac:dyDescent="0.2">
      <c r="A326" s="60" t="s">
        <v>764</v>
      </c>
      <c r="B326" s="60" t="s">
        <v>371</v>
      </c>
      <c r="C326" s="60" t="s">
        <v>31</v>
      </c>
      <c r="D326" s="60" t="s">
        <v>349</v>
      </c>
      <c r="E326" s="58" t="s">
        <v>1154</v>
      </c>
      <c r="F326" s="65">
        <v>41760</v>
      </c>
      <c r="G326" s="60" t="s">
        <v>382</v>
      </c>
      <c r="H326" s="58" t="s">
        <v>947</v>
      </c>
      <c r="I326" s="66">
        <v>0.35138888888888892</v>
      </c>
      <c r="J326" s="67">
        <v>1</v>
      </c>
      <c r="K326" s="56" t="s">
        <v>95</v>
      </c>
      <c r="L326" s="67">
        <v>13</v>
      </c>
      <c r="M326" s="94">
        <v>2</v>
      </c>
      <c r="N326" s="69">
        <v>1</v>
      </c>
      <c r="O326" s="58" t="s">
        <v>63</v>
      </c>
      <c r="P326" s="56" t="s">
        <v>383</v>
      </c>
      <c r="Q326" s="67">
        <v>40</v>
      </c>
      <c r="R326" s="62">
        <v>1</v>
      </c>
      <c r="S326" s="80" t="s">
        <v>75</v>
      </c>
      <c r="T326" s="80" t="s">
        <v>146</v>
      </c>
      <c r="U326" s="80" t="s">
        <v>83</v>
      </c>
      <c r="V326" s="67">
        <v>125</v>
      </c>
      <c r="W326" s="67">
        <v>100</v>
      </c>
      <c r="X326" s="62" t="s">
        <v>145</v>
      </c>
      <c r="Y326" s="56" t="s">
        <v>121</v>
      </c>
      <c r="AA326" s="56" t="s">
        <v>1005</v>
      </c>
      <c r="AC326" s="80"/>
      <c r="AD326" s="62">
        <f>LOOKUP($D326,'Design Component Spatial Info'!$C$2:$C$230,'Design Component Spatial Info'!E$2:E$230)</f>
        <v>11</v>
      </c>
      <c r="AE326" s="62">
        <f>LOOKUP($D326,'Design Component Spatial Info'!$C$2:$C$230,'Design Component Spatial Info'!F$2:F$230)</f>
        <v>335866.18</v>
      </c>
      <c r="AF326" s="62">
        <f>LOOKUP($D326,'Design Component Spatial Info'!$C$2:$C$230,'Design Component Spatial Info'!G$2:G$230)</f>
        <v>5433110.6529999999</v>
      </c>
      <c r="AG326" s="67">
        <f t="shared" si="11"/>
        <v>335948.09520442889</v>
      </c>
      <c r="AH326" s="67">
        <f t="shared" si="12"/>
        <v>5433053.2953563649</v>
      </c>
      <c r="AI326" s="136">
        <f>LOOKUP($D326,'Design Component Spatial Info'!$C$2:$C$230,'Design Component Spatial Info'!I$2:I$230)</f>
        <v>1493823.0127999999</v>
      </c>
      <c r="AJ326" s="136">
        <f>LOOKUP($D326,'Design Component Spatial Info'!$C$2:$C$230,'Design Component Spatial Info'!J$2:J$230)</f>
        <v>469433.98116000002</v>
      </c>
      <c r="AK326">
        <v>1493912</v>
      </c>
      <c r="AL326">
        <v>469387</v>
      </c>
    </row>
    <row r="327" spans="1:38" x14ac:dyDescent="0.2">
      <c r="A327" s="60" t="s">
        <v>764</v>
      </c>
      <c r="B327" s="60" t="s">
        <v>371</v>
      </c>
      <c r="C327" s="60" t="s">
        <v>31</v>
      </c>
      <c r="D327" s="60" t="s">
        <v>349</v>
      </c>
      <c r="E327" s="58" t="s">
        <v>1154</v>
      </c>
      <c r="F327" s="65">
        <v>41760</v>
      </c>
      <c r="G327" s="60" t="s">
        <v>382</v>
      </c>
      <c r="H327" s="58" t="s">
        <v>947</v>
      </c>
      <c r="I327" s="66">
        <v>0.35138888888888892</v>
      </c>
      <c r="J327" s="67">
        <v>2</v>
      </c>
      <c r="K327" s="56" t="s">
        <v>95</v>
      </c>
      <c r="L327" s="67">
        <v>13</v>
      </c>
      <c r="M327" s="94">
        <v>2</v>
      </c>
      <c r="N327" s="69">
        <v>1</v>
      </c>
      <c r="O327" s="58" t="s">
        <v>63</v>
      </c>
      <c r="P327" s="56" t="s">
        <v>383</v>
      </c>
      <c r="Q327" s="67">
        <v>90</v>
      </c>
      <c r="R327" s="62">
        <v>1</v>
      </c>
      <c r="S327" s="80" t="s">
        <v>75</v>
      </c>
      <c r="T327" s="80" t="s">
        <v>146</v>
      </c>
      <c r="U327" s="80" t="s">
        <v>83</v>
      </c>
      <c r="V327" s="67">
        <v>150</v>
      </c>
      <c r="W327" s="67">
        <v>175</v>
      </c>
      <c r="X327" s="62" t="s">
        <v>145</v>
      </c>
      <c r="Y327" s="56" t="s">
        <v>121</v>
      </c>
      <c r="AA327" s="56" t="s">
        <v>1006</v>
      </c>
      <c r="AC327" s="80"/>
      <c r="AD327" s="62">
        <f>LOOKUP($D327,'Design Component Spatial Info'!$C$2:$C$230,'Design Component Spatial Info'!E$2:E$230)</f>
        <v>11</v>
      </c>
      <c r="AE327" s="62">
        <f>LOOKUP($D327,'Design Component Spatial Info'!$C$2:$C$230,'Design Component Spatial Info'!F$2:F$230)</f>
        <v>335866.18</v>
      </c>
      <c r="AF327" s="62">
        <f>LOOKUP($D327,'Design Component Spatial Info'!$C$2:$C$230,'Design Component Spatial Info'!G$2:G$230)</f>
        <v>5433110.6529999999</v>
      </c>
      <c r="AG327" s="67">
        <f t="shared" ref="AG327:AG390" si="13">IF(V327="",0,SIN(RADIANS(VALUE(V327)))*VALUE(W327)+AE327)</f>
        <v>335953.68</v>
      </c>
      <c r="AH327" s="67">
        <f t="shared" ref="AH327:AH390" si="14">IF(V327="",0,COS(RADIANS(VALUE(V327)))*VALUE(W327)+AF327)</f>
        <v>5432959.0985543374</v>
      </c>
      <c r="AI327" s="136">
        <f>LOOKUP($D327,'Design Component Spatial Info'!$C$2:$C$230,'Design Component Spatial Info'!I$2:I$230)</f>
        <v>1493823.0127999999</v>
      </c>
      <c r="AJ327" s="136">
        <f>LOOKUP($D327,'Design Component Spatial Info'!$C$2:$C$230,'Design Component Spatial Info'!J$2:J$230)</f>
        <v>469433.98116000002</v>
      </c>
      <c r="AK327">
        <v>1493929</v>
      </c>
      <c r="AL327">
        <v>469295</v>
      </c>
    </row>
    <row r="328" spans="1:38" x14ac:dyDescent="0.2">
      <c r="A328" s="60" t="s">
        <v>764</v>
      </c>
      <c r="B328" s="60" t="s">
        <v>371</v>
      </c>
      <c r="C328" s="60" t="s">
        <v>31</v>
      </c>
      <c r="D328" s="60" t="s">
        <v>370</v>
      </c>
      <c r="E328" s="58" t="s">
        <v>1156</v>
      </c>
      <c r="F328" s="65">
        <v>41760</v>
      </c>
      <c r="G328" s="60" t="s">
        <v>382</v>
      </c>
      <c r="H328" s="58" t="s">
        <v>947</v>
      </c>
      <c r="I328" s="66">
        <v>0.35625000000000001</v>
      </c>
      <c r="J328" s="67">
        <v>1</v>
      </c>
      <c r="K328" s="56" t="s">
        <v>95</v>
      </c>
      <c r="L328" s="67">
        <v>14</v>
      </c>
      <c r="M328" s="67">
        <v>1</v>
      </c>
      <c r="N328" s="69">
        <v>1</v>
      </c>
      <c r="O328" s="58" t="s">
        <v>63</v>
      </c>
      <c r="P328" s="56" t="s">
        <v>141</v>
      </c>
      <c r="R328" s="62">
        <v>0</v>
      </c>
      <c r="S328" s="80"/>
      <c r="T328" s="80"/>
      <c r="U328" s="80"/>
      <c r="V328" s="67"/>
      <c r="W328" s="67"/>
      <c r="AC328" s="80"/>
      <c r="AD328" s="62">
        <f>LOOKUP($D328,'Design Component Spatial Info'!$C$2:$C$230,'Design Component Spatial Info'!E$2:E$230)</f>
        <v>11</v>
      </c>
      <c r="AE328" s="62">
        <f>LOOKUP($D328,'Design Component Spatial Info'!$C$2:$C$230,'Design Component Spatial Info'!F$2:F$230)</f>
        <v>335067.60700000002</v>
      </c>
      <c r="AF328" s="62">
        <f>LOOKUP($D328,'Design Component Spatial Info'!$C$2:$C$230,'Design Component Spatial Info'!G$2:G$230)</f>
        <v>5433134.9740000004</v>
      </c>
      <c r="AG328" s="67">
        <f t="shared" si="13"/>
        <v>0</v>
      </c>
      <c r="AH328" s="67">
        <f t="shared" si="14"/>
        <v>0</v>
      </c>
      <c r="AI328" s="136">
        <f>LOOKUP($D328,'Design Component Spatial Info'!$C$2:$C$230,'Design Component Spatial Info'!I$2:I$230)</f>
        <v>1493026.5954</v>
      </c>
      <c r="AJ328" s="136">
        <f>LOOKUP($D328,'Design Component Spatial Info'!$C$2:$C$230,'Design Component Spatial Info'!J$2:J$230)</f>
        <v>469358.44503</v>
      </c>
    </row>
    <row r="329" spans="1:38" x14ac:dyDescent="0.2">
      <c r="A329" s="60" t="s">
        <v>764</v>
      </c>
      <c r="B329" s="60" t="s">
        <v>371</v>
      </c>
      <c r="C329" s="60" t="s">
        <v>31</v>
      </c>
      <c r="D329" s="60" t="s">
        <v>374</v>
      </c>
      <c r="E329" s="58" t="s">
        <v>1157</v>
      </c>
      <c r="F329" s="65">
        <v>41760</v>
      </c>
      <c r="G329" s="60" t="s">
        <v>382</v>
      </c>
      <c r="H329" s="58" t="s">
        <v>947</v>
      </c>
      <c r="I329" s="66">
        <v>0.36319444444444443</v>
      </c>
      <c r="J329" s="67">
        <v>1</v>
      </c>
      <c r="K329" s="56" t="s">
        <v>95</v>
      </c>
      <c r="L329" s="67">
        <v>15</v>
      </c>
      <c r="M329" s="67">
        <v>1</v>
      </c>
      <c r="N329" s="69">
        <v>1</v>
      </c>
      <c r="O329" s="58" t="s">
        <v>63</v>
      </c>
      <c r="P329" s="56" t="s">
        <v>383</v>
      </c>
      <c r="Q329" s="67">
        <v>180</v>
      </c>
      <c r="R329" s="62">
        <v>2</v>
      </c>
      <c r="S329" s="80" t="s">
        <v>384</v>
      </c>
      <c r="T329" s="80" t="s">
        <v>43</v>
      </c>
      <c r="U329" s="80" t="s">
        <v>83</v>
      </c>
      <c r="V329" s="67">
        <v>35</v>
      </c>
      <c r="W329" s="67">
        <v>125</v>
      </c>
      <c r="X329" s="62" t="s">
        <v>145</v>
      </c>
      <c r="Y329" s="56" t="s">
        <v>121</v>
      </c>
      <c r="AA329" s="56" t="s">
        <v>1007</v>
      </c>
      <c r="AC329" s="80"/>
      <c r="AD329" s="62">
        <f>LOOKUP($D329,'Design Component Spatial Info'!$C$2:$C$230,'Design Component Spatial Info'!E$2:E$230)</f>
        <v>11</v>
      </c>
      <c r="AE329" s="62">
        <f>LOOKUP($D329,'Design Component Spatial Info'!$C$2:$C$230,'Design Component Spatial Info'!F$2:F$230)</f>
        <v>335839.02500000002</v>
      </c>
      <c r="AF329" s="62">
        <f>LOOKUP($D329,'Design Component Spatial Info'!$C$2:$C$230,'Design Component Spatial Info'!G$2:G$230)</f>
        <v>5432259.273</v>
      </c>
      <c r="AG329" s="67">
        <f t="shared" si="13"/>
        <v>335910.7220545439</v>
      </c>
      <c r="AH329" s="67">
        <f t="shared" si="14"/>
        <v>5432361.6670055361</v>
      </c>
      <c r="AI329" s="136">
        <f>LOOKUP($D329,'Design Component Spatial Info'!$C$2:$C$230,'Design Component Spatial Info'!I$2:I$230)</f>
        <v>1493902.12482</v>
      </c>
      <c r="AJ329" s="136">
        <f>LOOKUP($D329,'Design Component Spatial Info'!$C$2:$C$230,'Design Component Spatial Info'!J$2:J$230)</f>
        <v>468586.85905999999</v>
      </c>
      <c r="AK329">
        <v>1493961</v>
      </c>
      <c r="AL329">
        <v>468697</v>
      </c>
    </row>
    <row r="330" spans="1:38" x14ac:dyDescent="0.2">
      <c r="A330" s="60" t="s">
        <v>764</v>
      </c>
      <c r="B330" s="60" t="s">
        <v>371</v>
      </c>
      <c r="C330" s="60" t="s">
        <v>31</v>
      </c>
      <c r="D330" s="60" t="s">
        <v>375</v>
      </c>
      <c r="E330" s="58" t="s">
        <v>1157</v>
      </c>
      <c r="F330" s="65">
        <v>41760</v>
      </c>
      <c r="G330" s="60" t="s">
        <v>382</v>
      </c>
      <c r="H330" s="58" t="s">
        <v>947</v>
      </c>
      <c r="I330" s="66">
        <v>0.37083333333333335</v>
      </c>
      <c r="J330" s="67">
        <v>1</v>
      </c>
      <c r="K330" s="56" t="s">
        <v>95</v>
      </c>
      <c r="L330" s="67">
        <v>16</v>
      </c>
      <c r="M330" s="67">
        <v>1</v>
      </c>
      <c r="N330" s="69">
        <v>1</v>
      </c>
      <c r="O330" s="58" t="s">
        <v>63</v>
      </c>
      <c r="P330" s="56" t="s">
        <v>383</v>
      </c>
      <c r="Q330" s="67">
        <v>140</v>
      </c>
      <c r="R330" s="62">
        <v>1</v>
      </c>
      <c r="S330" s="80" t="s">
        <v>74</v>
      </c>
      <c r="T330" s="80" t="s">
        <v>43</v>
      </c>
      <c r="U330" s="80" t="s">
        <v>83</v>
      </c>
      <c r="V330" s="67">
        <v>20</v>
      </c>
      <c r="W330" s="67">
        <v>60</v>
      </c>
      <c r="X330" s="62" t="s">
        <v>145</v>
      </c>
      <c r="Y330" s="56" t="s">
        <v>121</v>
      </c>
      <c r="AA330" s="56" t="s">
        <v>1008</v>
      </c>
      <c r="AC330" s="80"/>
      <c r="AD330" s="62">
        <f>LOOKUP($D330,'Design Component Spatial Info'!$C$2:$C$230,'Design Component Spatial Info'!E$2:E$230)</f>
        <v>11</v>
      </c>
      <c r="AE330" s="62">
        <f>LOOKUP($D330,'Design Component Spatial Info'!$C$2:$C$230,'Design Component Spatial Info'!F$2:F$230)</f>
        <v>335819.837</v>
      </c>
      <c r="AF330" s="62">
        <f>LOOKUP($D330,'Design Component Spatial Info'!$C$2:$C$230,'Design Component Spatial Info'!G$2:G$230)</f>
        <v>5431459.1979999999</v>
      </c>
      <c r="AG330" s="67">
        <f t="shared" si="13"/>
        <v>335840.35820859956</v>
      </c>
      <c r="AH330" s="67">
        <f t="shared" si="14"/>
        <v>5431515.5795572475</v>
      </c>
      <c r="AI330" s="136">
        <f>LOOKUP($D330,'Design Component Spatial Info'!$C$2:$C$230,'Design Component Spatial Info'!I$2:I$230)</f>
        <v>1493982.75734</v>
      </c>
      <c r="AJ330" s="136">
        <f>LOOKUP($D330,'Design Component Spatial Info'!$C$2:$C$230,'Design Component Spatial Info'!J$2:J$230)</f>
        <v>467791.58305999998</v>
      </c>
      <c r="AK330">
        <v>1493996</v>
      </c>
      <c r="AL330">
        <v>467850</v>
      </c>
    </row>
    <row r="331" spans="1:38" x14ac:dyDescent="0.2">
      <c r="A331" s="60" t="s">
        <v>764</v>
      </c>
      <c r="B331" s="60" t="s">
        <v>381</v>
      </c>
      <c r="C331" s="60" t="s">
        <v>31</v>
      </c>
      <c r="D331" s="60" t="s">
        <v>178</v>
      </c>
      <c r="E331" s="58" t="s">
        <v>1158</v>
      </c>
      <c r="F331" s="65">
        <v>41760</v>
      </c>
      <c r="G331" s="60" t="s">
        <v>382</v>
      </c>
      <c r="H331" s="58" t="s">
        <v>947</v>
      </c>
      <c r="I331" s="66">
        <v>0.375</v>
      </c>
      <c r="J331" s="67">
        <v>1</v>
      </c>
      <c r="K331" s="56" t="s">
        <v>95</v>
      </c>
      <c r="L331" s="67">
        <v>16</v>
      </c>
      <c r="M331" s="67">
        <v>1</v>
      </c>
      <c r="N331" s="69">
        <v>1</v>
      </c>
      <c r="O331" s="58" t="s">
        <v>63</v>
      </c>
      <c r="P331" s="56" t="s">
        <v>383</v>
      </c>
      <c r="Q331" s="67">
        <v>120</v>
      </c>
      <c r="R331" s="62">
        <v>1</v>
      </c>
      <c r="S331" s="80" t="s">
        <v>75</v>
      </c>
      <c r="T331" s="80" t="s">
        <v>146</v>
      </c>
      <c r="U331" s="80" t="s">
        <v>83</v>
      </c>
      <c r="V331" s="67">
        <v>350</v>
      </c>
      <c r="W331" s="67">
        <v>25</v>
      </c>
      <c r="X331" s="62" t="s">
        <v>145</v>
      </c>
      <c r="Y331" s="56" t="s">
        <v>121</v>
      </c>
      <c r="AA331" s="56" t="s">
        <v>1026</v>
      </c>
      <c r="AC331" s="80"/>
      <c r="AD331" s="62">
        <f>LOOKUP($D331,'Design Component Spatial Info'!$C$2:$C$230,'Design Component Spatial Info'!E$2:E$230)</f>
        <v>11</v>
      </c>
      <c r="AE331" s="62">
        <f>LOOKUP($D331,'Design Component Spatial Info'!$C$2:$C$230,'Design Component Spatial Info'!F$2:F$230)</f>
        <v>334933.56099999999</v>
      </c>
      <c r="AF331" s="62">
        <f>LOOKUP($D331,'Design Component Spatial Info'!$C$2:$C$230,'Design Component Spatial Info'!G$2:G$230)</f>
        <v>5431430.5049999999</v>
      </c>
      <c r="AG331" s="67">
        <f t="shared" si="13"/>
        <v>334929.21979555831</v>
      </c>
      <c r="AH331" s="67">
        <f t="shared" si="14"/>
        <v>5431455.125193825</v>
      </c>
      <c r="AI331" s="136">
        <f>LOOKUP($D331,'Design Component Spatial Info'!$C$2:$C$230,'Design Component Spatial Info'!I$2:I$230)</f>
        <v>1493105.7923300001</v>
      </c>
      <c r="AJ331" s="136">
        <f>LOOKUP($D331,'Design Component Spatial Info'!$C$2:$C$230,'Design Component Spatial Info'!J$2:J$230)</f>
        <v>467652.57182999997</v>
      </c>
      <c r="AK331">
        <v>1493098</v>
      </c>
      <c r="AL331">
        <v>467676</v>
      </c>
    </row>
    <row r="332" spans="1:38" x14ac:dyDescent="0.2">
      <c r="A332" s="60" t="s">
        <v>764</v>
      </c>
      <c r="B332" s="60" t="s">
        <v>381</v>
      </c>
      <c r="C332" s="60" t="s">
        <v>31</v>
      </c>
      <c r="D332" s="60" t="s">
        <v>179</v>
      </c>
      <c r="E332" s="58" t="s">
        <v>1159</v>
      </c>
      <c r="F332" s="65">
        <v>41760</v>
      </c>
      <c r="G332" s="60" t="s">
        <v>382</v>
      </c>
      <c r="H332" s="58" t="s">
        <v>947</v>
      </c>
      <c r="I332" s="66">
        <v>0.38125000000000003</v>
      </c>
      <c r="J332" s="67">
        <v>1</v>
      </c>
      <c r="K332" s="56" t="s">
        <v>95</v>
      </c>
      <c r="L332" s="67">
        <v>17</v>
      </c>
      <c r="M332" s="94">
        <v>2</v>
      </c>
      <c r="N332" s="69">
        <v>1</v>
      </c>
      <c r="O332" s="58" t="s">
        <v>63</v>
      </c>
      <c r="P332" s="56" t="s">
        <v>383</v>
      </c>
      <c r="Q332" s="67">
        <v>145</v>
      </c>
      <c r="R332" s="62">
        <v>1</v>
      </c>
      <c r="S332" s="80" t="s">
        <v>75</v>
      </c>
      <c r="T332" s="80" t="s">
        <v>146</v>
      </c>
      <c r="U332" s="80" t="s">
        <v>83</v>
      </c>
      <c r="V332" s="67">
        <v>295</v>
      </c>
      <c r="W332" s="67">
        <v>65</v>
      </c>
      <c r="X332" s="62" t="s">
        <v>145</v>
      </c>
      <c r="Y332" s="56" t="s">
        <v>121</v>
      </c>
      <c r="AA332" s="56" t="s">
        <v>1027</v>
      </c>
      <c r="AC332" s="80"/>
      <c r="AD332" s="62">
        <f>LOOKUP($D332,'Design Component Spatial Info'!$C$2:$C$230,'Design Component Spatial Info'!E$2:E$230)</f>
        <v>11</v>
      </c>
      <c r="AE332" s="62">
        <f>LOOKUP($D332,'Design Component Spatial Info'!$C$2:$C$230,'Design Component Spatial Info'!F$2:F$230)</f>
        <v>333224.13500000001</v>
      </c>
      <c r="AF332" s="62">
        <f>LOOKUP($D332,'Design Component Spatial Info'!$C$2:$C$230,'Design Component Spatial Info'!G$2:G$230)</f>
        <v>5432377.7359999996</v>
      </c>
      <c r="AG332" s="67">
        <f t="shared" si="13"/>
        <v>333165.22499384265</v>
      </c>
      <c r="AH332" s="67">
        <f t="shared" si="14"/>
        <v>5432405.2061870126</v>
      </c>
      <c r="AI332" s="136">
        <f>LOOKUP($D332,'Design Component Spatial Info'!$C$2:$C$230,'Design Component Spatial Info'!I$2:I$230)</f>
        <v>1491289.4336000001</v>
      </c>
      <c r="AJ332" s="136">
        <f>LOOKUP($D332,'Design Component Spatial Info'!$C$2:$C$230,'Design Component Spatial Info'!J$2:J$230)</f>
        <v>468378.03409999999</v>
      </c>
      <c r="AK332">
        <v>1491227</v>
      </c>
      <c r="AL332">
        <v>468398</v>
      </c>
    </row>
    <row r="333" spans="1:38" x14ac:dyDescent="0.2">
      <c r="A333" s="60" t="s">
        <v>764</v>
      </c>
      <c r="B333" s="60" t="s">
        <v>381</v>
      </c>
      <c r="C333" s="60" t="s">
        <v>31</v>
      </c>
      <c r="D333" s="60" t="s">
        <v>180</v>
      </c>
      <c r="E333" s="58" t="s">
        <v>1160</v>
      </c>
      <c r="F333" s="65">
        <v>41760</v>
      </c>
      <c r="G333" s="60" t="s">
        <v>382</v>
      </c>
      <c r="H333" s="58" t="s">
        <v>947</v>
      </c>
      <c r="I333" s="66">
        <v>0.38680555555555557</v>
      </c>
      <c r="J333" s="67">
        <v>1</v>
      </c>
      <c r="K333" s="56" t="s">
        <v>95</v>
      </c>
      <c r="L333" s="67">
        <v>17</v>
      </c>
      <c r="M333" s="67">
        <v>2</v>
      </c>
      <c r="N333" s="69">
        <v>1</v>
      </c>
      <c r="O333" s="58" t="s">
        <v>63</v>
      </c>
      <c r="P333" s="56" t="s">
        <v>141</v>
      </c>
      <c r="Q333" s="62"/>
      <c r="R333" s="62">
        <v>0</v>
      </c>
      <c r="S333" s="56"/>
      <c r="T333" s="56"/>
      <c r="V333" s="62"/>
      <c r="W333" s="62"/>
      <c r="AD333" s="62">
        <f>LOOKUP($D333,'Design Component Spatial Info'!$C$2:$C$230,'Design Component Spatial Info'!E$2:E$230)</f>
        <v>11</v>
      </c>
      <c r="AE333" s="62">
        <f>LOOKUP($D333,'Design Component Spatial Info'!$C$2:$C$230,'Design Component Spatial Info'!F$2:F$230)</f>
        <v>331535.86499999999</v>
      </c>
      <c r="AF333" s="62">
        <f>LOOKUP($D333,'Design Component Spatial Info'!$C$2:$C$230,'Design Component Spatial Info'!G$2:G$230)</f>
        <v>5431298.7699999996</v>
      </c>
      <c r="AG333" s="67">
        <f t="shared" si="13"/>
        <v>0</v>
      </c>
      <c r="AH333" s="67">
        <f t="shared" si="14"/>
        <v>0</v>
      </c>
      <c r="AI333" s="136">
        <f>LOOKUP($D333,'Design Component Spatial Info'!$C$2:$C$230,'Design Component Spatial Info'!I$2:I$230)</f>
        <v>1489746.5078400001</v>
      </c>
      <c r="AJ333" s="136">
        <f>LOOKUP($D333,'Design Component Spatial Info'!$C$2:$C$230,'Design Component Spatial Info'!J$2:J$230)</f>
        <v>467098.21091999998</v>
      </c>
    </row>
    <row r="334" spans="1:38" x14ac:dyDescent="0.2">
      <c r="A334" s="60" t="s">
        <v>764</v>
      </c>
      <c r="B334" s="60" t="s">
        <v>381</v>
      </c>
      <c r="C334" s="60" t="s">
        <v>31</v>
      </c>
      <c r="D334" s="60" t="s">
        <v>181</v>
      </c>
      <c r="E334" s="58" t="s">
        <v>1160</v>
      </c>
      <c r="F334" s="65">
        <v>41760</v>
      </c>
      <c r="G334" s="60" t="s">
        <v>382</v>
      </c>
      <c r="H334" s="58" t="s">
        <v>947</v>
      </c>
      <c r="I334" s="66">
        <v>0.39166666666666666</v>
      </c>
      <c r="J334" s="67">
        <v>1</v>
      </c>
      <c r="K334" s="56" t="s">
        <v>95</v>
      </c>
      <c r="L334" s="67">
        <v>17</v>
      </c>
      <c r="M334" s="67">
        <v>2</v>
      </c>
      <c r="N334" s="69">
        <v>1</v>
      </c>
      <c r="O334" s="58" t="s">
        <v>63</v>
      </c>
      <c r="P334" s="56" t="s">
        <v>141</v>
      </c>
      <c r="Q334" s="62"/>
      <c r="R334" s="62">
        <v>0</v>
      </c>
      <c r="S334" s="56"/>
      <c r="T334" s="56"/>
      <c r="V334" s="62"/>
      <c r="W334" s="62"/>
      <c r="AD334" s="62">
        <f>LOOKUP($D334,'Design Component Spatial Info'!$C$2:$C$230,'Design Component Spatial Info'!E$2:E$230)</f>
        <v>11</v>
      </c>
      <c r="AE334" s="62">
        <f>LOOKUP($D334,'Design Component Spatial Info'!$C$2:$C$230,'Design Component Spatial Info'!F$2:F$230)</f>
        <v>330518.91100000002</v>
      </c>
      <c r="AF334" s="62">
        <f>LOOKUP($D334,'Design Component Spatial Info'!$C$2:$C$230,'Design Component Spatial Info'!G$2:G$230)</f>
        <v>5430526.602</v>
      </c>
      <c r="AG334" s="67">
        <f t="shared" si="13"/>
        <v>0</v>
      </c>
      <c r="AH334" s="67">
        <f t="shared" si="14"/>
        <v>0</v>
      </c>
      <c r="AI334" s="136">
        <f>LOOKUP($D334,'Design Component Spatial Info'!$C$2:$C$230,'Design Component Spatial Info'!I$2:I$230)</f>
        <v>1488832.30382</v>
      </c>
      <c r="AJ334" s="136">
        <f>LOOKUP($D334,'Design Component Spatial Info'!$C$2:$C$230,'Design Component Spatial Info'!J$2:J$230)</f>
        <v>466206.18725000002</v>
      </c>
    </row>
    <row r="335" spans="1:38" x14ac:dyDescent="0.2">
      <c r="A335" s="60" t="s">
        <v>764</v>
      </c>
      <c r="B335" s="60" t="s">
        <v>381</v>
      </c>
      <c r="C335" s="60" t="s">
        <v>31</v>
      </c>
      <c r="D335" s="60" t="s">
        <v>182</v>
      </c>
      <c r="E335" s="58" t="s">
        <v>1161</v>
      </c>
      <c r="F335" s="65">
        <v>41760</v>
      </c>
      <c r="G335" s="60" t="s">
        <v>382</v>
      </c>
      <c r="H335" s="58" t="s">
        <v>947</v>
      </c>
      <c r="I335" s="66">
        <v>0.39583333333333331</v>
      </c>
      <c r="J335" s="67">
        <v>1</v>
      </c>
      <c r="K335" s="56" t="s">
        <v>95</v>
      </c>
      <c r="L335" s="67">
        <v>18</v>
      </c>
      <c r="M335" s="67">
        <v>2</v>
      </c>
      <c r="N335" s="69">
        <v>1</v>
      </c>
      <c r="O335" s="58" t="s">
        <v>63</v>
      </c>
      <c r="P335" s="56" t="s">
        <v>141</v>
      </c>
      <c r="Q335" s="62"/>
      <c r="R335" s="62">
        <v>0</v>
      </c>
      <c r="S335" s="56"/>
      <c r="T335" s="56"/>
      <c r="V335" s="62"/>
      <c r="W335" s="62"/>
      <c r="AD335" s="62">
        <f>LOOKUP($D335,'Design Component Spatial Info'!$C$2:$C$230,'Design Component Spatial Info'!E$2:E$230)</f>
        <v>11</v>
      </c>
      <c r="AE335" s="62">
        <f>LOOKUP($D335,'Design Component Spatial Info'!$C$2:$C$230,'Design Component Spatial Info'!F$2:F$230)</f>
        <v>329790.005</v>
      </c>
      <c r="AF335" s="62">
        <f>LOOKUP($D335,'Design Component Spatial Info'!$C$2:$C$230,'Design Component Spatial Info'!G$2:G$230)</f>
        <v>5430758.7189999996</v>
      </c>
      <c r="AG335" s="67">
        <f t="shared" si="13"/>
        <v>0</v>
      </c>
      <c r="AH335" s="67">
        <f t="shared" si="14"/>
        <v>0</v>
      </c>
      <c r="AI335" s="136">
        <f>LOOKUP($D335,'Design Component Spatial Info'!$C$2:$C$230,'Design Component Spatial Info'!I$2:I$230)</f>
        <v>1488079.2113000001</v>
      </c>
      <c r="AJ335" s="136">
        <f>LOOKUP($D335,'Design Component Spatial Info'!$C$2:$C$230,'Design Component Spatial Info'!J$2:J$230)</f>
        <v>466345.32319999998</v>
      </c>
    </row>
    <row r="336" spans="1:38" x14ac:dyDescent="0.2">
      <c r="A336" s="60" t="s">
        <v>764</v>
      </c>
      <c r="B336" s="60" t="s">
        <v>381</v>
      </c>
      <c r="C336" s="60" t="s">
        <v>31</v>
      </c>
      <c r="D336" s="60" t="s">
        <v>183</v>
      </c>
      <c r="E336" s="58" t="s">
        <v>1161</v>
      </c>
      <c r="F336" s="65">
        <v>41760</v>
      </c>
      <c r="G336" s="60" t="s">
        <v>382</v>
      </c>
      <c r="H336" s="58" t="s">
        <v>947</v>
      </c>
      <c r="I336" s="66">
        <v>0.40347222222222223</v>
      </c>
      <c r="J336" s="67">
        <v>1</v>
      </c>
      <c r="K336" s="56" t="s">
        <v>95</v>
      </c>
      <c r="L336" s="67">
        <v>18</v>
      </c>
      <c r="M336" s="67">
        <v>2</v>
      </c>
      <c r="N336" s="69">
        <v>1</v>
      </c>
      <c r="O336" s="58" t="s">
        <v>63</v>
      </c>
      <c r="P336" s="56" t="s">
        <v>141</v>
      </c>
      <c r="Q336" s="62"/>
      <c r="R336" s="62">
        <v>0</v>
      </c>
      <c r="S336" s="56"/>
      <c r="T336" s="56"/>
      <c r="V336" s="62"/>
      <c r="W336" s="62"/>
      <c r="AD336" s="62">
        <f>LOOKUP($D336,'Design Component Spatial Info'!$C$2:$C$230,'Design Component Spatial Info'!E$2:E$230)</f>
        <v>11</v>
      </c>
      <c r="AE336" s="62">
        <f>LOOKUP($D336,'Design Component Spatial Info'!$C$2:$C$230,'Design Component Spatial Info'!F$2:F$230)</f>
        <v>329086.87400000001</v>
      </c>
      <c r="AF336" s="62">
        <f>LOOKUP($D336,'Design Component Spatial Info'!$C$2:$C$230,'Design Component Spatial Info'!G$2:G$230)</f>
        <v>5430947.1449999996</v>
      </c>
      <c r="AG336" s="67">
        <f t="shared" si="13"/>
        <v>0</v>
      </c>
      <c r="AH336" s="67">
        <f t="shared" si="14"/>
        <v>0</v>
      </c>
      <c r="AI336" s="136">
        <f>LOOKUP($D336,'Design Component Spatial Info'!$C$2:$C$230,'Design Component Spatial Info'!I$2:I$230)</f>
        <v>1487357.1718299999</v>
      </c>
      <c r="AJ336" s="136">
        <f>LOOKUP($D336,'Design Component Spatial Info'!$C$2:$C$230,'Design Component Spatial Info'!J$2:J$230)</f>
        <v>466444.38170000003</v>
      </c>
    </row>
    <row r="337" spans="1:36" x14ac:dyDescent="0.2">
      <c r="A337" s="60" t="s">
        <v>764</v>
      </c>
      <c r="B337" s="60" t="s">
        <v>381</v>
      </c>
      <c r="C337" s="60" t="s">
        <v>31</v>
      </c>
      <c r="D337" s="60" t="s">
        <v>325</v>
      </c>
      <c r="E337" s="58" t="s">
        <v>1162</v>
      </c>
      <c r="F337" s="65">
        <v>41760</v>
      </c>
      <c r="G337" s="60" t="s">
        <v>382</v>
      </c>
      <c r="H337" s="58" t="s">
        <v>947</v>
      </c>
      <c r="I337" s="66">
        <v>0.40763888888888888</v>
      </c>
      <c r="J337" s="67">
        <v>1</v>
      </c>
      <c r="K337" s="56" t="s">
        <v>95</v>
      </c>
      <c r="L337" s="67">
        <v>19</v>
      </c>
      <c r="M337" s="67">
        <v>2</v>
      </c>
      <c r="N337" s="69">
        <v>1</v>
      </c>
      <c r="O337" s="58" t="s">
        <v>63</v>
      </c>
      <c r="P337" s="56" t="s">
        <v>141</v>
      </c>
      <c r="R337" s="62">
        <v>0</v>
      </c>
      <c r="S337" s="80"/>
      <c r="T337" s="80"/>
      <c r="U337" s="80"/>
      <c r="V337" s="67"/>
      <c r="W337" s="67"/>
      <c r="AC337" s="80"/>
      <c r="AD337" s="62">
        <f>LOOKUP($D337,'Design Component Spatial Info'!$C$2:$C$230,'Design Component Spatial Info'!E$2:E$230)</f>
        <v>11</v>
      </c>
      <c r="AE337" s="62">
        <f>LOOKUP($D337,'Design Component Spatial Info'!$C$2:$C$230,'Design Component Spatial Info'!F$2:F$230)</f>
        <v>328489.59600000002</v>
      </c>
      <c r="AF337" s="62">
        <f>LOOKUP($D337,'Design Component Spatial Info'!$C$2:$C$230,'Design Component Spatial Info'!G$2:G$230)</f>
        <v>5431577.0489999996</v>
      </c>
      <c r="AG337" s="67">
        <f t="shared" si="13"/>
        <v>0</v>
      </c>
      <c r="AH337" s="67">
        <f t="shared" si="14"/>
        <v>0</v>
      </c>
      <c r="AI337" s="136">
        <f>LOOKUP($D337,'Design Component Spatial Info'!$C$2:$C$230,'Design Component Spatial Info'!I$2:I$230)</f>
        <v>1486685.3354199999</v>
      </c>
      <c r="AJ337" s="136">
        <f>LOOKUP($D337,'Design Component Spatial Info'!$C$2:$C$230,'Design Component Spatial Info'!J$2:J$230)</f>
        <v>466994.14077</v>
      </c>
    </row>
    <row r="338" spans="1:36" x14ac:dyDescent="0.2">
      <c r="A338" s="60" t="s">
        <v>764</v>
      </c>
      <c r="B338" s="60" t="s">
        <v>381</v>
      </c>
      <c r="C338" s="60" t="s">
        <v>31</v>
      </c>
      <c r="D338" s="60" t="s">
        <v>184</v>
      </c>
      <c r="E338" s="58" t="s">
        <v>1163</v>
      </c>
      <c r="F338" s="65">
        <v>41760</v>
      </c>
      <c r="G338" s="60" t="s">
        <v>382</v>
      </c>
      <c r="H338" s="58" t="s">
        <v>947</v>
      </c>
      <c r="I338" s="66">
        <v>0.41319444444444442</v>
      </c>
      <c r="J338" s="67">
        <v>1</v>
      </c>
      <c r="K338" s="56" t="s">
        <v>95</v>
      </c>
      <c r="L338" s="67">
        <v>19</v>
      </c>
      <c r="M338" s="67">
        <v>1</v>
      </c>
      <c r="N338" s="69">
        <v>1</v>
      </c>
      <c r="O338" s="58" t="s">
        <v>63</v>
      </c>
      <c r="P338" s="56" t="s">
        <v>141</v>
      </c>
      <c r="R338" s="62">
        <v>0</v>
      </c>
      <c r="S338" s="80"/>
      <c r="T338" s="80"/>
      <c r="U338" s="80"/>
      <c r="V338" s="67"/>
      <c r="W338" s="67"/>
      <c r="AC338" s="80"/>
      <c r="AD338" s="62">
        <f>LOOKUP($D338,'Design Component Spatial Info'!$C$2:$C$230,'Design Component Spatial Info'!E$2:E$230)</f>
        <v>11</v>
      </c>
      <c r="AE338" s="62">
        <f>LOOKUP($D338,'Design Component Spatial Info'!$C$2:$C$230,'Design Component Spatial Info'!F$2:F$230)</f>
        <v>327927.25199999998</v>
      </c>
      <c r="AF338" s="62">
        <f>LOOKUP($D338,'Design Component Spatial Info'!$C$2:$C$230,'Design Component Spatial Info'!G$2:G$230)</f>
        <v>5432391.2769999998</v>
      </c>
      <c r="AG338" s="67">
        <f t="shared" si="13"/>
        <v>0</v>
      </c>
      <c r="AH338" s="67">
        <f t="shared" si="14"/>
        <v>0</v>
      </c>
      <c r="AI338" s="136">
        <f>LOOKUP($D338,'Design Component Spatial Info'!$C$2:$C$230,'Design Component Spatial Info'!I$2:I$230)</f>
        <v>1486025.26398</v>
      </c>
      <c r="AJ338" s="136">
        <f>LOOKUP($D338,'Design Component Spatial Info'!$C$2:$C$230,'Design Component Spatial Info'!J$2:J$230)</f>
        <v>467730.92496999999</v>
      </c>
    </row>
    <row r="339" spans="1:36" x14ac:dyDescent="0.2">
      <c r="A339" s="60" t="s">
        <v>764</v>
      </c>
      <c r="B339" s="60" t="s">
        <v>381</v>
      </c>
      <c r="C339" s="60" t="s">
        <v>31</v>
      </c>
      <c r="D339" s="58" t="s">
        <v>372</v>
      </c>
      <c r="E339" s="58" t="s">
        <v>1163</v>
      </c>
      <c r="F339" s="65">
        <v>41760</v>
      </c>
      <c r="G339" s="60" t="s">
        <v>382</v>
      </c>
      <c r="H339" s="58" t="s">
        <v>947</v>
      </c>
      <c r="I339" s="66">
        <v>0.41736111111111113</v>
      </c>
      <c r="J339" s="67">
        <v>1</v>
      </c>
      <c r="K339" s="56" t="s">
        <v>95</v>
      </c>
      <c r="L339" s="67">
        <v>18</v>
      </c>
      <c r="M339" s="67">
        <v>1</v>
      </c>
      <c r="N339" s="69">
        <v>1</v>
      </c>
      <c r="O339" s="58" t="s">
        <v>63</v>
      </c>
      <c r="P339" s="56" t="s">
        <v>141</v>
      </c>
      <c r="Q339" s="62"/>
      <c r="R339" s="62">
        <v>0</v>
      </c>
      <c r="S339" s="56"/>
      <c r="T339" s="56"/>
      <c r="V339" s="62"/>
      <c r="W339" s="62"/>
      <c r="AD339" s="62">
        <f>LOOKUP($D339,'Design Component Spatial Info'!$C$2:$C$230,'Design Component Spatial Info'!E$2:E$230)</f>
        <v>11</v>
      </c>
      <c r="AE339" s="62">
        <f>LOOKUP($D339,'Design Component Spatial Info'!$C$2:$C$230,'Design Component Spatial Info'!F$2:F$230)</f>
        <v>327719.19699999999</v>
      </c>
      <c r="AF339" s="62">
        <f>LOOKUP($D339,'Design Component Spatial Info'!$C$2:$C$230,'Design Component Spatial Info'!G$2:G$230)</f>
        <v>5433479.3090000004</v>
      </c>
      <c r="AG339" s="67">
        <f t="shared" si="13"/>
        <v>0</v>
      </c>
      <c r="AH339" s="67">
        <f t="shared" si="14"/>
        <v>0</v>
      </c>
      <c r="AI339" s="136">
        <f>LOOKUP($D339,'Design Component Spatial Info'!$C$2:$C$230,'Design Component Spatial Info'!I$2:I$230)</f>
        <v>1485683.09531</v>
      </c>
      <c r="AJ339" s="136">
        <f>LOOKUP($D339,'Design Component Spatial Info'!$C$2:$C$230,'Design Component Spatial Info'!J$2:J$230)</f>
        <v>468783.22558999999</v>
      </c>
    </row>
    <row r="340" spans="1:36" x14ac:dyDescent="0.2">
      <c r="A340" s="60" t="s">
        <v>764</v>
      </c>
      <c r="B340" s="60" t="s">
        <v>381</v>
      </c>
      <c r="C340" s="60" t="s">
        <v>31</v>
      </c>
      <c r="D340" s="58" t="s">
        <v>373</v>
      </c>
      <c r="E340" s="58" t="s">
        <v>1162</v>
      </c>
      <c r="F340" s="65">
        <v>41760</v>
      </c>
      <c r="G340" s="60" t="s">
        <v>382</v>
      </c>
      <c r="H340" s="58" t="s">
        <v>947</v>
      </c>
      <c r="I340" s="66">
        <v>0.42499999999999999</v>
      </c>
      <c r="J340" s="67">
        <v>1</v>
      </c>
      <c r="K340" s="56" t="s">
        <v>95</v>
      </c>
      <c r="L340" s="67">
        <v>18</v>
      </c>
      <c r="M340" s="67">
        <v>1</v>
      </c>
      <c r="N340" s="69">
        <v>1</v>
      </c>
      <c r="O340" s="58" t="s">
        <v>63</v>
      </c>
      <c r="P340" s="56" t="s">
        <v>141</v>
      </c>
      <c r="Q340" s="62"/>
      <c r="R340" s="62">
        <v>0</v>
      </c>
      <c r="S340" s="56"/>
      <c r="T340" s="56"/>
      <c r="V340" s="62"/>
      <c r="W340" s="62"/>
      <c r="AD340" s="62">
        <f>LOOKUP($D340,'Design Component Spatial Info'!$C$2:$C$230,'Design Component Spatial Info'!E$2:E$230)</f>
        <v>11</v>
      </c>
      <c r="AE340" s="62">
        <f>LOOKUP($D340,'Design Component Spatial Info'!$C$2:$C$230,'Design Component Spatial Info'!F$2:F$230)</f>
        <v>327577.58799999999</v>
      </c>
      <c r="AF340" s="62">
        <f>LOOKUP($D340,'Design Component Spatial Info'!$C$2:$C$230,'Design Component Spatial Info'!G$2:G$230)</f>
        <v>5431553.8909999998</v>
      </c>
      <c r="AG340" s="67">
        <f t="shared" si="13"/>
        <v>0</v>
      </c>
      <c r="AH340" s="67">
        <f t="shared" si="14"/>
        <v>0</v>
      </c>
      <c r="AI340" s="136">
        <f>LOOKUP($D340,'Design Component Spatial Info'!$C$2:$C$230,'Design Component Spatial Info'!I$2:I$230)</f>
        <v>1485782.1281099999</v>
      </c>
      <c r="AJ340" s="136">
        <f>LOOKUP($D340,'Design Component Spatial Info'!$C$2:$C$230,'Design Component Spatial Info'!J$2:J$230)</f>
        <v>466857.49644999998</v>
      </c>
    </row>
    <row r="341" spans="1:36" x14ac:dyDescent="0.2">
      <c r="A341" s="60" t="s">
        <v>764</v>
      </c>
      <c r="B341" s="60" t="s">
        <v>161</v>
      </c>
      <c r="C341" s="60" t="s">
        <v>31</v>
      </c>
      <c r="D341" s="58" t="s">
        <v>187</v>
      </c>
      <c r="E341" s="58" t="s">
        <v>1164</v>
      </c>
      <c r="F341" s="65">
        <v>41759</v>
      </c>
      <c r="G341" s="60" t="s">
        <v>382</v>
      </c>
      <c r="H341" s="58" t="s">
        <v>947</v>
      </c>
      <c r="I341" s="66">
        <v>0.66111111111111109</v>
      </c>
      <c r="J341" s="67">
        <v>1</v>
      </c>
      <c r="K341" s="56" t="s">
        <v>95</v>
      </c>
      <c r="L341" s="67">
        <v>26</v>
      </c>
      <c r="M341" s="67">
        <v>1</v>
      </c>
      <c r="N341" s="67">
        <v>2</v>
      </c>
      <c r="O341" s="58" t="s">
        <v>63</v>
      </c>
      <c r="P341" s="56" t="s">
        <v>141</v>
      </c>
      <c r="Q341" s="62"/>
      <c r="R341" s="62">
        <v>0</v>
      </c>
      <c r="S341" s="56"/>
      <c r="T341" s="56"/>
      <c r="V341" s="62"/>
      <c r="W341" s="62"/>
      <c r="AD341" s="62">
        <f>LOOKUP($D341,'Design Component Spatial Info'!$C$2:$C$230,'Design Component Spatial Info'!E$2:E$230)</f>
        <v>10</v>
      </c>
      <c r="AE341" s="62">
        <f>LOOKUP($D341,'Design Component Spatial Info'!$C$2:$C$230,'Design Component Spatial Info'!F$2:F$230)</f>
        <v>670895.65099999995</v>
      </c>
      <c r="AF341" s="62">
        <f>LOOKUP($D341,'Design Component Spatial Info'!$C$2:$C$230,'Design Component Spatial Info'!G$2:G$230)</f>
        <v>5521250.6129999999</v>
      </c>
      <c r="AG341" s="67">
        <f t="shared" si="13"/>
        <v>0</v>
      </c>
      <c r="AH341" s="67">
        <f t="shared" si="14"/>
        <v>0</v>
      </c>
      <c r="AI341" s="136">
        <f>LOOKUP($D341,'Design Component Spatial Info'!$C$2:$C$230,'Design Component Spatial Info'!I$2:I$230)</f>
        <v>1386576.05898</v>
      </c>
      <c r="AJ341" s="136">
        <f>LOOKUP($D341,'Design Component Spatial Info'!$C$2:$C$230,'Design Component Spatial Info'!J$2:J$230)</f>
        <v>548375.28468000004</v>
      </c>
    </row>
    <row r="342" spans="1:36" x14ac:dyDescent="0.2">
      <c r="A342" s="60" t="s">
        <v>764</v>
      </c>
      <c r="B342" s="60" t="s">
        <v>161</v>
      </c>
      <c r="C342" s="60" t="s">
        <v>31</v>
      </c>
      <c r="D342" s="58" t="s">
        <v>188</v>
      </c>
      <c r="E342" s="58" t="s">
        <v>1165</v>
      </c>
      <c r="F342" s="65">
        <v>41759</v>
      </c>
      <c r="G342" s="60" t="s">
        <v>382</v>
      </c>
      <c r="H342" s="58" t="s">
        <v>947</v>
      </c>
      <c r="I342" s="66">
        <v>0.65694444444444444</v>
      </c>
      <c r="J342" s="67">
        <v>1</v>
      </c>
      <c r="K342" s="56" t="s">
        <v>95</v>
      </c>
      <c r="L342" s="67">
        <v>26</v>
      </c>
      <c r="M342" s="67">
        <v>2</v>
      </c>
      <c r="N342" s="67">
        <v>2</v>
      </c>
      <c r="O342" s="58" t="s">
        <v>63</v>
      </c>
      <c r="P342" s="56" t="s">
        <v>141</v>
      </c>
      <c r="Q342" s="62"/>
      <c r="R342" s="62">
        <v>0</v>
      </c>
      <c r="S342" s="56"/>
      <c r="T342" s="56"/>
      <c r="V342" s="62"/>
      <c r="W342" s="62"/>
      <c r="AD342" s="62">
        <f>LOOKUP($D342,'Design Component Spatial Info'!$C$2:$C$230,'Design Component Spatial Info'!E$2:E$230)</f>
        <v>10</v>
      </c>
      <c r="AE342" s="62">
        <f>LOOKUP($D342,'Design Component Spatial Info'!$C$2:$C$230,'Design Component Spatial Info'!F$2:F$230)</f>
        <v>670877.63899999997</v>
      </c>
      <c r="AF342" s="62">
        <f>LOOKUP($D342,'Design Component Spatial Info'!$C$2:$C$230,'Design Component Spatial Info'!G$2:G$230)</f>
        <v>5520451.0089999996</v>
      </c>
      <c r="AG342" s="67">
        <f t="shared" si="13"/>
        <v>0</v>
      </c>
      <c r="AH342" s="67">
        <f t="shared" si="14"/>
        <v>0</v>
      </c>
      <c r="AI342" s="136">
        <f>LOOKUP($D342,'Design Component Spatial Info'!$C$2:$C$230,'Design Component Spatial Info'!I$2:I$230)</f>
        <v>1386593.4153100001</v>
      </c>
      <c r="AJ342" s="136">
        <f>LOOKUP($D342,'Design Component Spatial Info'!$C$2:$C$230,'Design Component Spatial Info'!J$2:J$230)</f>
        <v>547575.80755999999</v>
      </c>
    </row>
    <row r="343" spans="1:36" x14ac:dyDescent="0.2">
      <c r="A343" s="60" t="s">
        <v>764</v>
      </c>
      <c r="B343" s="60" t="s">
        <v>161</v>
      </c>
      <c r="C343" s="60" t="s">
        <v>31</v>
      </c>
      <c r="D343" s="58" t="s">
        <v>189</v>
      </c>
      <c r="E343" s="58" t="s">
        <v>1165</v>
      </c>
      <c r="F343" s="65">
        <v>41759</v>
      </c>
      <c r="G343" s="60" t="s">
        <v>382</v>
      </c>
      <c r="H343" s="58" t="s">
        <v>947</v>
      </c>
      <c r="I343" s="66">
        <v>0.65277777777777779</v>
      </c>
      <c r="J343" s="67">
        <v>1</v>
      </c>
      <c r="K343" s="56" t="s">
        <v>95</v>
      </c>
      <c r="L343" s="67">
        <v>25</v>
      </c>
      <c r="M343" s="67">
        <v>2</v>
      </c>
      <c r="N343" s="67">
        <v>2</v>
      </c>
      <c r="O343" s="58" t="s">
        <v>63</v>
      </c>
      <c r="P343" s="56" t="s">
        <v>141</v>
      </c>
      <c r="Q343" s="62"/>
      <c r="R343" s="62">
        <v>0</v>
      </c>
      <c r="S343" s="56"/>
      <c r="T343" s="56"/>
      <c r="V343" s="62"/>
      <c r="W343" s="62"/>
      <c r="AD343" s="62">
        <f>LOOKUP($D343,'Design Component Spatial Info'!$C$2:$C$230,'Design Component Spatial Info'!E$2:E$230)</f>
        <v>10</v>
      </c>
      <c r="AE343" s="62">
        <f>LOOKUP($D343,'Design Component Spatial Info'!$C$2:$C$230,'Design Component Spatial Info'!F$2:F$230)</f>
        <v>670770.32700000005</v>
      </c>
      <c r="AF343" s="62">
        <f>LOOKUP($D343,'Design Component Spatial Info'!$C$2:$C$230,'Design Component Spatial Info'!G$2:G$230)</f>
        <v>5519676.2910000002</v>
      </c>
      <c r="AG343" s="67">
        <f t="shared" si="13"/>
        <v>0</v>
      </c>
      <c r="AH343" s="67">
        <f t="shared" si="14"/>
        <v>0</v>
      </c>
      <c r="AI343" s="136">
        <f>LOOKUP($D343,'Design Component Spatial Info'!$C$2:$C$230,'Design Component Spatial Info'!I$2:I$230)</f>
        <v>1386520.4350699999</v>
      </c>
      <c r="AJ343" s="136">
        <f>LOOKUP($D343,'Design Component Spatial Info'!$C$2:$C$230,'Design Component Spatial Info'!J$2:J$230)</f>
        <v>546797.24205999996</v>
      </c>
    </row>
    <row r="344" spans="1:36" x14ac:dyDescent="0.2">
      <c r="A344" s="60" t="s">
        <v>764</v>
      </c>
      <c r="B344" s="60" t="s">
        <v>161</v>
      </c>
      <c r="C344" s="60" t="s">
        <v>31</v>
      </c>
      <c r="D344" s="58" t="s">
        <v>190</v>
      </c>
      <c r="E344" s="58" t="s">
        <v>1165</v>
      </c>
      <c r="F344" s="65">
        <v>41759</v>
      </c>
      <c r="G344" s="60" t="s">
        <v>382</v>
      </c>
      <c r="H344" s="58" t="s">
        <v>947</v>
      </c>
      <c r="I344" s="66">
        <v>0.64861111111111114</v>
      </c>
      <c r="J344" s="67">
        <v>1</v>
      </c>
      <c r="K344" s="56" t="s">
        <v>95</v>
      </c>
      <c r="L344" s="67">
        <v>24</v>
      </c>
      <c r="M344" s="67">
        <v>1</v>
      </c>
      <c r="N344" s="67">
        <v>2</v>
      </c>
      <c r="O344" s="58" t="s">
        <v>63</v>
      </c>
      <c r="P344" s="56" t="s">
        <v>141</v>
      </c>
      <c r="Q344" s="62"/>
      <c r="R344" s="62">
        <v>0</v>
      </c>
      <c r="S344" s="56"/>
      <c r="T344" s="56"/>
      <c r="V344" s="62"/>
      <c r="W344" s="62"/>
      <c r="AD344" s="62">
        <f>LOOKUP($D344,'Design Component Spatial Info'!$C$2:$C$230,'Design Component Spatial Info'!E$2:E$230)</f>
        <v>10</v>
      </c>
      <c r="AE344" s="62">
        <f>LOOKUP($D344,'Design Component Spatial Info'!$C$2:$C$230,'Design Component Spatial Info'!F$2:F$230)</f>
        <v>670421.45400000003</v>
      </c>
      <c r="AF344" s="62">
        <f>LOOKUP($D344,'Design Component Spatial Info'!$C$2:$C$230,'Design Component Spatial Info'!G$2:G$230)</f>
        <v>5518957.8909999998</v>
      </c>
      <c r="AG344" s="67">
        <f t="shared" si="13"/>
        <v>0</v>
      </c>
      <c r="AH344" s="67">
        <f t="shared" si="14"/>
        <v>0</v>
      </c>
      <c r="AI344" s="136">
        <f>LOOKUP($D344,'Design Component Spatial Info'!$C$2:$C$230,'Design Component Spatial Info'!I$2:I$230)</f>
        <v>1386203.5720899999</v>
      </c>
      <c r="AJ344" s="136">
        <f>LOOKUP($D344,'Design Component Spatial Info'!$C$2:$C$230,'Design Component Spatial Info'!J$2:J$230)</f>
        <v>546064.24031000002</v>
      </c>
    </row>
    <row r="345" spans="1:36" x14ac:dyDescent="0.2">
      <c r="A345" s="60" t="s">
        <v>764</v>
      </c>
      <c r="B345" s="60" t="s">
        <v>161</v>
      </c>
      <c r="C345" s="60" t="s">
        <v>31</v>
      </c>
      <c r="D345" s="60" t="s">
        <v>191</v>
      </c>
      <c r="E345" s="58" t="s">
        <v>1166</v>
      </c>
      <c r="F345" s="65">
        <v>41759</v>
      </c>
      <c r="G345" s="60" t="s">
        <v>382</v>
      </c>
      <c r="H345" s="58" t="s">
        <v>947</v>
      </c>
      <c r="I345" s="66">
        <v>0.64513888888888882</v>
      </c>
      <c r="J345" s="67">
        <v>1</v>
      </c>
      <c r="K345" s="56" t="s">
        <v>95</v>
      </c>
      <c r="L345" s="67">
        <v>24</v>
      </c>
      <c r="M345" s="67">
        <v>2</v>
      </c>
      <c r="N345" s="67">
        <v>2</v>
      </c>
      <c r="O345" s="58" t="s">
        <v>63</v>
      </c>
      <c r="P345" s="56" t="s">
        <v>141</v>
      </c>
      <c r="Q345" s="62"/>
      <c r="R345" s="62">
        <v>0</v>
      </c>
      <c r="S345" s="56"/>
      <c r="T345" s="56"/>
      <c r="V345" s="62"/>
      <c r="W345" s="62"/>
      <c r="AD345" s="62">
        <f>LOOKUP($D345,'Design Component Spatial Info'!$C$2:$C$230,'Design Component Spatial Info'!E$2:E$230)</f>
        <v>10</v>
      </c>
      <c r="AE345" s="62">
        <f>LOOKUP($D345,'Design Component Spatial Info'!$C$2:$C$230,'Design Component Spatial Info'!F$2:F$230)</f>
        <v>669931.15899999999</v>
      </c>
      <c r="AF345" s="62">
        <f>LOOKUP($D345,'Design Component Spatial Info'!$C$2:$C$230,'Design Component Spatial Info'!G$2:G$230)</f>
        <v>5518334.8190000001</v>
      </c>
      <c r="AG345" s="67">
        <f t="shared" si="13"/>
        <v>0</v>
      </c>
      <c r="AH345" s="67">
        <f t="shared" si="14"/>
        <v>0</v>
      </c>
      <c r="AI345" s="136">
        <f>LOOKUP($D345,'Design Component Spatial Info'!$C$2:$C$230,'Design Component Spatial Info'!I$2:I$230)</f>
        <v>1385741.16497</v>
      </c>
      <c r="AJ345" s="136">
        <f>LOOKUP($D345,'Design Component Spatial Info'!$C$2:$C$230,'Design Component Spatial Info'!J$2:J$230)</f>
        <v>545420.19791999995</v>
      </c>
    </row>
    <row r="346" spans="1:36" x14ac:dyDescent="0.2">
      <c r="A346" s="60" t="s">
        <v>764</v>
      </c>
      <c r="B346" s="60" t="s">
        <v>161</v>
      </c>
      <c r="C346" s="60" t="s">
        <v>31</v>
      </c>
      <c r="D346" s="60" t="s">
        <v>192</v>
      </c>
      <c r="E346" s="58" t="s">
        <v>1166</v>
      </c>
      <c r="F346" s="65">
        <v>41759</v>
      </c>
      <c r="G346" s="60" t="s">
        <v>382</v>
      </c>
      <c r="H346" s="58" t="s">
        <v>947</v>
      </c>
      <c r="I346" s="66">
        <v>0.64027777777777783</v>
      </c>
      <c r="J346" s="67">
        <v>1</v>
      </c>
      <c r="K346" s="56" t="s">
        <v>95</v>
      </c>
      <c r="L346" s="67">
        <v>24</v>
      </c>
      <c r="M346" s="67">
        <v>2</v>
      </c>
      <c r="N346" s="67">
        <v>2</v>
      </c>
      <c r="O346" s="58" t="s">
        <v>63</v>
      </c>
      <c r="P346" s="56" t="s">
        <v>141</v>
      </c>
      <c r="Q346" s="62"/>
      <c r="R346" s="62">
        <v>0</v>
      </c>
      <c r="S346" s="56"/>
      <c r="T346" s="56"/>
      <c r="V346" s="62"/>
      <c r="W346" s="62"/>
      <c r="AD346" s="62">
        <f>LOOKUP($D346,'Design Component Spatial Info'!$C$2:$C$230,'Design Component Spatial Info'!E$2:E$230)</f>
        <v>10</v>
      </c>
      <c r="AE346" s="62">
        <f>LOOKUP($D346,'Design Component Spatial Info'!$C$2:$C$230,'Design Component Spatial Info'!F$2:F$230)</f>
        <v>669430.17299999995</v>
      </c>
      <c r="AF346" s="62">
        <f>LOOKUP($D346,'Design Component Spatial Info'!$C$2:$C$230,'Design Component Spatial Info'!G$2:G$230)</f>
        <v>5517841.5559999999</v>
      </c>
      <c r="AG346" s="67">
        <f t="shared" si="13"/>
        <v>0</v>
      </c>
      <c r="AH346" s="67">
        <f t="shared" si="14"/>
        <v>0</v>
      </c>
      <c r="AI346" s="136">
        <f>LOOKUP($D346,'Design Component Spatial Info'!$C$2:$C$230,'Design Component Spatial Info'!I$2:I$230)</f>
        <v>1385262.3280100001</v>
      </c>
      <c r="AJ346" s="136">
        <f>LOOKUP($D346,'Design Component Spatial Info'!$C$2:$C$230,'Design Component Spatial Info'!J$2:J$230)</f>
        <v>544905.34242999996</v>
      </c>
    </row>
    <row r="347" spans="1:36" x14ac:dyDescent="0.2">
      <c r="A347" s="60" t="s">
        <v>764</v>
      </c>
      <c r="B347" s="60" t="s">
        <v>161</v>
      </c>
      <c r="C347" s="60" t="s">
        <v>31</v>
      </c>
      <c r="D347" s="60" t="s">
        <v>193</v>
      </c>
      <c r="E347" s="58" t="s">
        <v>891</v>
      </c>
      <c r="F347" s="65">
        <v>41759</v>
      </c>
      <c r="G347" s="60" t="s">
        <v>382</v>
      </c>
      <c r="H347" s="58" t="s">
        <v>947</v>
      </c>
      <c r="I347" s="66">
        <v>0.63680555555555551</v>
      </c>
      <c r="J347" s="67">
        <v>1</v>
      </c>
      <c r="K347" s="56" t="s">
        <v>95</v>
      </c>
      <c r="L347" s="67">
        <v>24</v>
      </c>
      <c r="M347" s="67">
        <v>2</v>
      </c>
      <c r="N347" s="67">
        <v>2</v>
      </c>
      <c r="O347" s="58" t="s">
        <v>63</v>
      </c>
      <c r="P347" s="56" t="s">
        <v>141</v>
      </c>
      <c r="Q347" s="62"/>
      <c r="R347" s="62">
        <v>0</v>
      </c>
      <c r="S347" s="56"/>
      <c r="T347" s="56"/>
      <c r="V347" s="62"/>
      <c r="W347" s="62"/>
      <c r="AD347" s="62">
        <f>LOOKUP($D347,'Design Component Spatial Info'!$C$2:$C$230,'Design Component Spatial Info'!E$2:E$230)</f>
        <v>10</v>
      </c>
      <c r="AE347" s="62">
        <f>LOOKUP($D347,'Design Component Spatial Info'!$C$2:$C$230,'Design Component Spatial Info'!F$2:F$230)</f>
        <v>669447.03099999996</v>
      </c>
      <c r="AF347" s="62">
        <f>LOOKUP($D347,'Design Component Spatial Info'!$C$2:$C$230,'Design Component Spatial Info'!G$2:G$230)</f>
        <v>5517054.2230000002</v>
      </c>
      <c r="AG347" s="67">
        <f t="shared" si="13"/>
        <v>0</v>
      </c>
      <c r="AH347" s="67">
        <f t="shared" si="14"/>
        <v>0</v>
      </c>
      <c r="AI347" s="136">
        <f>LOOKUP($D347,'Design Component Spatial Info'!$C$2:$C$230,'Design Component Spatial Info'!I$2:I$230)</f>
        <v>1385313.9819499999</v>
      </c>
      <c r="AJ347" s="136">
        <f>LOOKUP($D347,'Design Component Spatial Info'!$C$2:$C$230,'Design Component Spatial Info'!J$2:J$230)</f>
        <v>544119.69035000005</v>
      </c>
    </row>
    <row r="348" spans="1:36" x14ac:dyDescent="0.2">
      <c r="A348" s="60" t="s">
        <v>764</v>
      </c>
      <c r="B348" s="60" t="s">
        <v>161</v>
      </c>
      <c r="C348" s="60" t="s">
        <v>31</v>
      </c>
      <c r="D348" s="60" t="s">
        <v>194</v>
      </c>
      <c r="E348" s="58" t="s">
        <v>891</v>
      </c>
      <c r="F348" s="65">
        <v>41759</v>
      </c>
      <c r="G348" s="60" t="s">
        <v>382</v>
      </c>
      <c r="H348" s="58" t="s">
        <v>947</v>
      </c>
      <c r="I348" s="66">
        <v>0.63263888888888886</v>
      </c>
      <c r="J348" s="67">
        <v>1</v>
      </c>
      <c r="K348" s="56" t="s">
        <v>95</v>
      </c>
      <c r="L348" s="67">
        <v>24</v>
      </c>
      <c r="M348" s="67">
        <v>2</v>
      </c>
      <c r="N348" s="67">
        <v>2</v>
      </c>
      <c r="O348" s="58" t="s">
        <v>63</v>
      </c>
      <c r="P348" s="56" t="s">
        <v>141</v>
      </c>
      <c r="Q348" s="62"/>
      <c r="R348" s="62">
        <v>0</v>
      </c>
      <c r="S348" s="56"/>
      <c r="T348" s="56"/>
      <c r="V348" s="62"/>
      <c r="W348" s="62"/>
      <c r="AD348" s="62">
        <f>LOOKUP($D348,'Design Component Spatial Info'!$C$2:$C$230,'Design Component Spatial Info'!E$2:E$230)</f>
        <v>10</v>
      </c>
      <c r="AE348" s="62">
        <f>LOOKUP($D348,'Design Component Spatial Info'!$C$2:$C$230,'Design Component Spatial Info'!F$2:F$230)</f>
        <v>669020.01500000001</v>
      </c>
      <c r="AF348" s="62">
        <f>LOOKUP($D348,'Design Component Spatial Info'!$C$2:$C$230,'Design Component Spatial Info'!G$2:G$230)</f>
        <v>5516425.7740000002</v>
      </c>
      <c r="AG348" s="67">
        <f t="shared" si="13"/>
        <v>0</v>
      </c>
      <c r="AH348" s="67">
        <f t="shared" si="14"/>
        <v>0</v>
      </c>
      <c r="AI348" s="136">
        <f>LOOKUP($D348,'Design Component Spatial Info'!$C$2:$C$230,'Design Component Spatial Info'!I$2:I$230)</f>
        <v>1384915.03351</v>
      </c>
      <c r="AJ348" s="136">
        <f>LOOKUP($D348,'Design Component Spatial Info'!$C$2:$C$230,'Design Component Spatial Info'!J$2:J$230)</f>
        <v>543473.08926000004</v>
      </c>
    </row>
    <row r="349" spans="1:36" x14ac:dyDescent="0.2">
      <c r="A349" s="60" t="s">
        <v>764</v>
      </c>
      <c r="B349" s="60" t="s">
        <v>161</v>
      </c>
      <c r="C349" s="60" t="s">
        <v>31</v>
      </c>
      <c r="D349" s="60" t="s">
        <v>195</v>
      </c>
      <c r="E349" s="58" t="s">
        <v>1167</v>
      </c>
      <c r="F349" s="65">
        <v>41759</v>
      </c>
      <c r="G349" s="60" t="s">
        <v>382</v>
      </c>
      <c r="H349" s="58" t="s">
        <v>947</v>
      </c>
      <c r="I349" s="66">
        <v>0.62847222222222221</v>
      </c>
      <c r="J349" s="67">
        <v>1</v>
      </c>
      <c r="K349" s="56" t="s">
        <v>95</v>
      </c>
      <c r="L349" s="67">
        <v>24</v>
      </c>
      <c r="M349" s="67">
        <v>1</v>
      </c>
      <c r="N349" s="67">
        <v>2</v>
      </c>
      <c r="O349" s="58" t="s">
        <v>63</v>
      </c>
      <c r="P349" s="56" t="s">
        <v>141</v>
      </c>
      <c r="Q349" s="62"/>
      <c r="R349" s="62">
        <v>0</v>
      </c>
      <c r="S349" s="56"/>
      <c r="T349" s="56"/>
      <c r="V349" s="62"/>
      <c r="W349" s="62"/>
      <c r="AD349" s="62">
        <f>LOOKUP($D349,'Design Component Spatial Info'!$C$2:$C$230,'Design Component Spatial Info'!E$2:E$230)</f>
        <v>10</v>
      </c>
      <c r="AE349" s="62">
        <f>LOOKUP($D349,'Design Component Spatial Info'!$C$2:$C$230,'Design Component Spatial Info'!F$2:F$230)</f>
        <v>669207.27599999995</v>
      </c>
      <c r="AF349" s="62">
        <f>LOOKUP($D349,'Design Component Spatial Info'!$C$2:$C$230,'Design Component Spatial Info'!G$2:G$230)</f>
        <v>5515772.7529999996</v>
      </c>
      <c r="AG349" s="67">
        <f t="shared" si="13"/>
        <v>0</v>
      </c>
      <c r="AH349" s="67">
        <f t="shared" si="14"/>
        <v>0</v>
      </c>
      <c r="AI349" s="136">
        <f>LOOKUP($D349,'Design Component Spatial Info'!$C$2:$C$230,'Design Component Spatial Info'!I$2:I$230)</f>
        <v>1385131.04106</v>
      </c>
      <c r="AJ349" s="136">
        <f>LOOKUP($D349,'Design Component Spatial Info'!$C$2:$C$230,'Design Component Spatial Info'!J$2:J$230)</f>
        <v>542829.14090999996</v>
      </c>
    </row>
    <row r="350" spans="1:36" x14ac:dyDescent="0.2">
      <c r="A350" s="60" t="s">
        <v>764</v>
      </c>
      <c r="B350" s="60" t="s">
        <v>161</v>
      </c>
      <c r="C350" s="60" t="s">
        <v>31</v>
      </c>
      <c r="D350" s="60" t="s">
        <v>196</v>
      </c>
      <c r="E350" s="58" t="s">
        <v>1167</v>
      </c>
      <c r="F350" s="65">
        <v>41759</v>
      </c>
      <c r="G350" s="60" t="s">
        <v>382</v>
      </c>
      <c r="H350" s="58" t="s">
        <v>947</v>
      </c>
      <c r="I350" s="66">
        <v>0.62430555555555556</v>
      </c>
      <c r="J350" s="67">
        <v>1</v>
      </c>
      <c r="K350" s="56" t="s">
        <v>95</v>
      </c>
      <c r="L350" s="67">
        <v>24</v>
      </c>
      <c r="M350" s="67">
        <v>2</v>
      </c>
      <c r="N350" s="67">
        <v>2</v>
      </c>
      <c r="O350" s="58" t="s">
        <v>63</v>
      </c>
      <c r="P350" s="56" t="s">
        <v>141</v>
      </c>
      <c r="Q350" s="62"/>
      <c r="R350" s="62">
        <v>0</v>
      </c>
      <c r="S350" s="56"/>
      <c r="T350" s="56"/>
      <c r="V350" s="62"/>
      <c r="W350" s="62"/>
      <c r="AD350" s="62">
        <f>LOOKUP($D350,'Design Component Spatial Info'!$C$2:$C$230,'Design Component Spatial Info'!E$2:E$230)</f>
        <v>10</v>
      </c>
      <c r="AE350" s="62">
        <f>LOOKUP($D350,'Design Component Spatial Info'!$C$2:$C$230,'Design Component Spatial Info'!F$2:F$230)</f>
        <v>669607.52800000005</v>
      </c>
      <c r="AF350" s="62">
        <f>LOOKUP($D350,'Design Component Spatial Info'!$C$2:$C$230,'Design Component Spatial Info'!G$2:G$230)</f>
        <v>5515102.4900000002</v>
      </c>
      <c r="AG350" s="67">
        <f t="shared" si="13"/>
        <v>0</v>
      </c>
      <c r="AH350" s="67">
        <f t="shared" si="14"/>
        <v>0</v>
      </c>
      <c r="AI350" s="136">
        <f>LOOKUP($D350,'Design Component Spatial Info'!$C$2:$C$230,'Design Component Spatial Info'!I$2:I$230)</f>
        <v>1385560.66561</v>
      </c>
      <c r="AJ350" s="136">
        <f>LOOKUP($D350,'Design Component Spatial Info'!$C$2:$C$230,'Design Component Spatial Info'!J$2:J$230)</f>
        <v>542177.40948999999</v>
      </c>
    </row>
    <row r="351" spans="1:36" x14ac:dyDescent="0.2">
      <c r="A351" s="60" t="s">
        <v>764</v>
      </c>
      <c r="B351" s="60" t="s">
        <v>161</v>
      </c>
      <c r="C351" s="60" t="s">
        <v>31</v>
      </c>
      <c r="D351" s="60" t="s">
        <v>197</v>
      </c>
      <c r="E351" s="58" t="s">
        <v>1167</v>
      </c>
      <c r="F351" s="65">
        <v>41759</v>
      </c>
      <c r="G351" s="60" t="s">
        <v>382</v>
      </c>
      <c r="H351" s="58" t="s">
        <v>947</v>
      </c>
      <c r="I351" s="66">
        <v>0.62013888888888891</v>
      </c>
      <c r="J351" s="67">
        <v>1</v>
      </c>
      <c r="K351" s="56" t="s">
        <v>95</v>
      </c>
      <c r="L351" s="67">
        <v>24</v>
      </c>
      <c r="M351" s="67">
        <v>2</v>
      </c>
      <c r="N351" s="67">
        <v>2</v>
      </c>
      <c r="O351" s="58" t="s">
        <v>63</v>
      </c>
      <c r="P351" s="56" t="s">
        <v>141</v>
      </c>
      <c r="Q351" s="62"/>
      <c r="R351" s="62">
        <v>0</v>
      </c>
      <c r="S351" s="56"/>
      <c r="T351" s="56"/>
      <c r="V351" s="62"/>
      <c r="W351" s="62"/>
      <c r="AD351" s="62">
        <f>LOOKUP($D351,'Design Component Spatial Info'!$C$2:$C$230,'Design Component Spatial Info'!E$2:E$230)</f>
        <v>10</v>
      </c>
      <c r="AE351" s="62">
        <f>LOOKUP($D351,'Design Component Spatial Info'!$C$2:$C$230,'Design Component Spatial Info'!F$2:F$230)</f>
        <v>670010.21</v>
      </c>
      <c r="AF351" s="62">
        <f>LOOKUP($D351,'Design Component Spatial Info'!$C$2:$C$230,'Design Component Spatial Info'!G$2:G$230)</f>
        <v>5514455.2759999996</v>
      </c>
      <c r="AG351" s="67">
        <f t="shared" si="13"/>
        <v>0</v>
      </c>
      <c r="AH351" s="67">
        <f t="shared" si="14"/>
        <v>0</v>
      </c>
      <c r="AI351" s="136">
        <f>LOOKUP($D351,'Design Component Spatial Info'!$C$2:$C$230,'Design Component Spatial Info'!I$2:I$230)</f>
        <v>1385991.7066200001</v>
      </c>
      <c r="AJ351" s="136">
        <f>LOOKUP($D351,'Design Component Spatial Info'!$C$2:$C$230,'Design Component Spatial Info'!J$2:J$230)</f>
        <v>541548.81518999999</v>
      </c>
    </row>
    <row r="352" spans="1:36" x14ac:dyDescent="0.2">
      <c r="A352" s="60" t="s">
        <v>764</v>
      </c>
      <c r="B352" s="60" t="s">
        <v>161</v>
      </c>
      <c r="C352" s="60" t="s">
        <v>31</v>
      </c>
      <c r="D352" s="80" t="s">
        <v>198</v>
      </c>
      <c r="E352" s="58" t="s">
        <v>793</v>
      </c>
      <c r="F352" s="65">
        <v>41759</v>
      </c>
      <c r="G352" s="60" t="s">
        <v>382</v>
      </c>
      <c r="H352" s="58" t="s">
        <v>947</v>
      </c>
      <c r="I352" s="66">
        <v>0.61597222222222225</v>
      </c>
      <c r="J352" s="67">
        <v>1</v>
      </c>
      <c r="K352" s="56" t="s">
        <v>95</v>
      </c>
      <c r="L352" s="67">
        <v>23</v>
      </c>
      <c r="M352" s="67">
        <v>1</v>
      </c>
      <c r="N352" s="67">
        <v>2</v>
      </c>
      <c r="O352" s="58" t="s">
        <v>63</v>
      </c>
      <c r="P352" s="56" t="s">
        <v>141</v>
      </c>
      <c r="Q352" s="62"/>
      <c r="R352" s="62">
        <v>0</v>
      </c>
      <c r="S352" s="56"/>
      <c r="T352" s="56"/>
      <c r="V352" s="62"/>
      <c r="W352" s="62"/>
      <c r="AD352" s="62">
        <f>LOOKUP($D352,'Design Component Spatial Info'!$C$2:$C$230,'Design Component Spatial Info'!E$2:E$230)</f>
        <v>10</v>
      </c>
      <c r="AE352" s="62">
        <f>LOOKUP($D352,'Design Component Spatial Info'!$C$2:$C$230,'Design Component Spatial Info'!F$2:F$230)</f>
        <v>670783.62</v>
      </c>
      <c r="AF352" s="62">
        <f>LOOKUP($D352,'Design Component Spatial Info'!$C$2:$C$230,'Design Component Spatial Info'!G$2:G$230)</f>
        <v>5513206.7029999997</v>
      </c>
      <c r="AG352" s="67">
        <f t="shared" si="13"/>
        <v>0</v>
      </c>
      <c r="AH352" s="67">
        <f t="shared" si="14"/>
        <v>0</v>
      </c>
      <c r="AI352" s="136">
        <f>LOOKUP($D352,'Design Component Spatial Info'!$C$2:$C$230,'Design Component Spatial Info'!I$2:I$230)</f>
        <v>1386819.8443499999</v>
      </c>
      <c r="AJ352" s="136">
        <f>LOOKUP($D352,'Design Component Spatial Info'!$C$2:$C$230,'Design Component Spatial Info'!J$2:J$230)</f>
        <v>540336.03608999995</v>
      </c>
    </row>
    <row r="353" spans="1:38" x14ac:dyDescent="0.2">
      <c r="A353" s="60" t="s">
        <v>764</v>
      </c>
      <c r="B353" s="60" t="s">
        <v>161</v>
      </c>
      <c r="C353" s="60" t="s">
        <v>31</v>
      </c>
      <c r="D353" s="58" t="s">
        <v>199</v>
      </c>
      <c r="E353" s="58" t="s">
        <v>793</v>
      </c>
      <c r="F353" s="65">
        <v>41759</v>
      </c>
      <c r="G353" s="60" t="s">
        <v>382</v>
      </c>
      <c r="H353" s="58" t="s">
        <v>947</v>
      </c>
      <c r="I353" s="66">
        <v>0.6118055555555556</v>
      </c>
      <c r="J353" s="67">
        <v>1</v>
      </c>
      <c r="K353" s="56" t="s">
        <v>95</v>
      </c>
      <c r="L353" s="67">
        <v>25</v>
      </c>
      <c r="M353" s="67">
        <v>2</v>
      </c>
      <c r="N353" s="67">
        <v>2</v>
      </c>
      <c r="O353" s="58" t="s">
        <v>63</v>
      </c>
      <c r="P353" s="56" t="s">
        <v>141</v>
      </c>
      <c r="Q353" s="62"/>
      <c r="R353" s="62">
        <v>0</v>
      </c>
      <c r="S353" s="56"/>
      <c r="T353" s="56"/>
      <c r="V353" s="62"/>
      <c r="W353" s="62"/>
      <c r="AD353" s="62">
        <f>LOOKUP($D353,'Design Component Spatial Info'!$C$2:$C$230,'Design Component Spatial Info'!E$2:E$230)</f>
        <v>10</v>
      </c>
      <c r="AE353" s="62">
        <f>LOOKUP($D353,'Design Component Spatial Info'!$C$2:$C$230,'Design Component Spatial Info'!F$2:F$230)</f>
        <v>671292.64899999998</v>
      </c>
      <c r="AF353" s="62">
        <f>LOOKUP($D353,'Design Component Spatial Info'!$C$2:$C$230,'Design Component Spatial Info'!G$2:G$230)</f>
        <v>5512611.6799999997</v>
      </c>
      <c r="AG353" s="67">
        <f t="shared" si="13"/>
        <v>0</v>
      </c>
      <c r="AH353" s="67">
        <f t="shared" si="14"/>
        <v>0</v>
      </c>
      <c r="AI353" s="136">
        <f>LOOKUP($D353,'Design Component Spatial Info'!$C$2:$C$230,'Design Component Spatial Info'!I$2:I$230)</f>
        <v>1387354.8726600001</v>
      </c>
      <c r="AJ353" s="136">
        <f>LOOKUP($D353,'Design Component Spatial Info'!$C$2:$C$230,'Design Component Spatial Info'!J$2:J$230)</f>
        <v>539764.30599000002</v>
      </c>
    </row>
    <row r="354" spans="1:38" x14ac:dyDescent="0.2">
      <c r="A354" s="60" t="s">
        <v>764</v>
      </c>
      <c r="B354" s="60" t="s">
        <v>161</v>
      </c>
      <c r="C354" s="60" t="s">
        <v>31</v>
      </c>
      <c r="D354" s="58" t="s">
        <v>200</v>
      </c>
      <c r="E354" s="58" t="s">
        <v>1168</v>
      </c>
      <c r="F354" s="65">
        <v>41759</v>
      </c>
      <c r="G354" s="60" t="s">
        <v>926</v>
      </c>
      <c r="H354" s="58" t="s">
        <v>947</v>
      </c>
      <c r="I354" s="66">
        <v>0.64027777777777783</v>
      </c>
      <c r="J354" s="67">
        <v>1</v>
      </c>
      <c r="K354" s="56" t="s">
        <v>95</v>
      </c>
      <c r="L354" s="67">
        <v>23</v>
      </c>
      <c r="M354" s="67">
        <v>2</v>
      </c>
      <c r="N354" s="67">
        <v>2</v>
      </c>
      <c r="O354" s="58" t="s">
        <v>63</v>
      </c>
      <c r="P354" s="56" t="s">
        <v>141</v>
      </c>
      <c r="Q354" s="62"/>
      <c r="R354" s="62">
        <v>0</v>
      </c>
      <c r="S354" s="56"/>
      <c r="T354" s="56"/>
      <c r="V354" s="62"/>
      <c r="W354" s="62"/>
      <c r="AD354" s="62">
        <f>LOOKUP($D354,'Design Component Spatial Info'!$C$2:$C$230,'Design Component Spatial Info'!E$2:E$230)</f>
        <v>10</v>
      </c>
      <c r="AE354" s="62">
        <f>LOOKUP($D354,'Design Component Spatial Info'!$C$2:$C$230,'Design Component Spatial Info'!F$2:F$230)</f>
        <v>670413.95499999996</v>
      </c>
      <c r="AF354" s="62">
        <f>LOOKUP($D354,'Design Component Spatial Info'!$C$2:$C$230,'Design Component Spatial Info'!G$2:G$230)</f>
        <v>5535291.301</v>
      </c>
      <c r="AG354" s="67">
        <f t="shared" si="13"/>
        <v>0</v>
      </c>
      <c r="AH354" s="67">
        <f t="shared" si="14"/>
        <v>0</v>
      </c>
      <c r="AI354" s="136">
        <f>LOOKUP($D354,'Design Component Spatial Info'!$C$2:$C$230,'Design Component Spatial Info'!I$2:I$230)</f>
        <v>1385474.24538</v>
      </c>
      <c r="AJ354" s="136">
        <f>LOOKUP($D354,'Design Component Spatial Info'!$C$2:$C$230,'Design Component Spatial Info'!J$2:J$230)</f>
        <v>562379.59048000001</v>
      </c>
    </row>
    <row r="355" spans="1:38" x14ac:dyDescent="0.2">
      <c r="A355" s="60" t="s">
        <v>764</v>
      </c>
      <c r="B355" s="60" t="s">
        <v>161</v>
      </c>
      <c r="C355" s="60" t="s">
        <v>31</v>
      </c>
      <c r="D355" s="58" t="s">
        <v>201</v>
      </c>
      <c r="E355" s="58" t="s">
        <v>1169</v>
      </c>
      <c r="F355" s="65">
        <v>41759</v>
      </c>
      <c r="G355" s="60" t="s">
        <v>926</v>
      </c>
      <c r="H355" s="58" t="s">
        <v>947</v>
      </c>
      <c r="I355" s="66">
        <v>0.64513888888888882</v>
      </c>
      <c r="J355" s="67">
        <v>1</v>
      </c>
      <c r="K355" s="56" t="s">
        <v>95</v>
      </c>
      <c r="L355" s="67">
        <v>23</v>
      </c>
      <c r="M355" s="67">
        <v>2</v>
      </c>
      <c r="N355" s="67">
        <v>2</v>
      </c>
      <c r="O355" s="58" t="s">
        <v>63</v>
      </c>
      <c r="P355" s="56" t="s">
        <v>141</v>
      </c>
      <c r="Q355" s="62"/>
      <c r="R355" s="62">
        <v>0</v>
      </c>
      <c r="S355" s="56"/>
      <c r="T355" s="56"/>
      <c r="V355" s="62"/>
      <c r="W355" s="62"/>
      <c r="AD355" s="62">
        <f>LOOKUP($D355,'Design Component Spatial Info'!$C$2:$C$230,'Design Component Spatial Info'!E$2:E$230)</f>
        <v>10</v>
      </c>
      <c r="AE355" s="62">
        <f>LOOKUP($D355,'Design Component Spatial Info'!$C$2:$C$230,'Design Component Spatial Info'!F$2:F$230)</f>
        <v>670143.64599999995</v>
      </c>
      <c r="AF355" s="62">
        <f>LOOKUP($D355,'Design Component Spatial Info'!$C$2:$C$230,'Design Component Spatial Info'!G$2:G$230)</f>
        <v>5534548.4280000003</v>
      </c>
      <c r="AG355" s="67">
        <f t="shared" si="13"/>
        <v>0</v>
      </c>
      <c r="AH355" s="67">
        <f t="shared" si="14"/>
        <v>0</v>
      </c>
      <c r="AI355" s="136">
        <f>LOOKUP($D355,'Design Component Spatial Info'!$C$2:$C$230,'Design Component Spatial Info'!I$2:I$230)</f>
        <v>1385236.98392</v>
      </c>
      <c r="AJ355" s="136">
        <f>LOOKUP($D355,'Design Component Spatial Info'!$C$2:$C$230,'Design Component Spatial Info'!J$2:J$230)</f>
        <v>561625.51595999999</v>
      </c>
    </row>
    <row r="356" spans="1:38" x14ac:dyDescent="0.2">
      <c r="A356" s="60" t="s">
        <v>764</v>
      </c>
      <c r="B356" s="60" t="s">
        <v>161</v>
      </c>
      <c r="C356" s="60" t="s">
        <v>31</v>
      </c>
      <c r="D356" s="58" t="s">
        <v>228</v>
      </c>
      <c r="E356" s="58" t="s">
        <v>1169</v>
      </c>
      <c r="F356" s="65">
        <v>41759</v>
      </c>
      <c r="G356" s="60" t="s">
        <v>926</v>
      </c>
      <c r="H356" s="58" t="s">
        <v>947</v>
      </c>
      <c r="I356" s="66">
        <v>0.65138888888888891</v>
      </c>
      <c r="J356" s="67">
        <v>1</v>
      </c>
      <c r="K356" s="56" t="s">
        <v>95</v>
      </c>
      <c r="L356" s="67">
        <v>23</v>
      </c>
      <c r="M356" s="67">
        <v>2</v>
      </c>
      <c r="N356" s="67">
        <v>2</v>
      </c>
      <c r="O356" s="58" t="s">
        <v>63</v>
      </c>
      <c r="P356" s="56" t="s">
        <v>141</v>
      </c>
      <c r="Q356" s="62"/>
      <c r="R356" s="62">
        <v>0</v>
      </c>
      <c r="S356" s="56"/>
      <c r="T356" s="56"/>
      <c r="V356" s="62"/>
      <c r="W356" s="62"/>
      <c r="AD356" s="62">
        <f>LOOKUP($D356,'Design Component Spatial Info'!$C$2:$C$230,'Design Component Spatial Info'!E$2:E$230)</f>
        <v>10</v>
      </c>
      <c r="AE356" s="62">
        <f>LOOKUP($D356,'Design Component Spatial Info'!$C$2:$C$230,'Design Component Spatial Info'!F$2:F$230)</f>
        <v>669741.75399999996</v>
      </c>
      <c r="AF356" s="62">
        <f>LOOKUP($D356,'Design Component Spatial Info'!$C$2:$C$230,'Design Component Spatial Info'!G$2:G$230)</f>
        <v>5533644.8439999996</v>
      </c>
      <c r="AG356" s="67">
        <f t="shared" si="13"/>
        <v>0</v>
      </c>
      <c r="AH356" s="67">
        <f t="shared" si="14"/>
        <v>0</v>
      </c>
      <c r="AI356" s="136">
        <f>LOOKUP($D356,'Design Component Spatial Info'!$C$2:$C$230,'Design Component Spatial Info'!I$2:I$230)</f>
        <v>1384875.3456999999</v>
      </c>
      <c r="AJ356" s="136">
        <f>LOOKUP($D356,'Design Component Spatial Info'!$C$2:$C$230,'Design Component Spatial Info'!J$2:J$230)</f>
        <v>560705.08444999997</v>
      </c>
    </row>
    <row r="357" spans="1:38" x14ac:dyDescent="0.2">
      <c r="A357" s="60" t="s">
        <v>764</v>
      </c>
      <c r="B357" s="60" t="s">
        <v>161</v>
      </c>
      <c r="C357" s="60" t="s">
        <v>31</v>
      </c>
      <c r="D357" s="60" t="s">
        <v>202</v>
      </c>
      <c r="E357" s="58" t="s">
        <v>1170</v>
      </c>
      <c r="F357" s="65">
        <v>41759</v>
      </c>
      <c r="G357" s="60" t="s">
        <v>926</v>
      </c>
      <c r="H357" s="58" t="s">
        <v>947</v>
      </c>
      <c r="I357" s="66">
        <v>0.65763888888888888</v>
      </c>
      <c r="J357" s="67">
        <v>1</v>
      </c>
      <c r="K357" s="56" t="s">
        <v>95</v>
      </c>
      <c r="L357" s="67">
        <v>23</v>
      </c>
      <c r="M357" s="67">
        <v>2</v>
      </c>
      <c r="N357" s="67">
        <v>2</v>
      </c>
      <c r="O357" s="58" t="s">
        <v>63</v>
      </c>
      <c r="P357" s="56" t="s">
        <v>141</v>
      </c>
      <c r="Q357" s="62"/>
      <c r="R357" s="62">
        <v>0</v>
      </c>
      <c r="S357" s="56"/>
      <c r="T357" s="56"/>
      <c r="V357" s="62"/>
      <c r="W357" s="62"/>
      <c r="AD357" s="62">
        <f>LOOKUP($D357,'Design Component Spatial Info'!$C$2:$C$230,'Design Component Spatial Info'!E$2:E$230)</f>
        <v>10</v>
      </c>
      <c r="AE357" s="62">
        <f>LOOKUP($D357,'Design Component Spatial Info'!$C$2:$C$230,'Design Component Spatial Info'!F$2:F$230)</f>
        <v>670201.39099999995</v>
      </c>
      <c r="AF357" s="62">
        <f>LOOKUP($D357,'Design Component Spatial Info'!$C$2:$C$230,'Design Component Spatial Info'!G$2:G$230)</f>
        <v>5532922.4550000001</v>
      </c>
      <c r="AG357" s="67">
        <f t="shared" si="13"/>
        <v>0</v>
      </c>
      <c r="AH357" s="67">
        <f t="shared" si="14"/>
        <v>0</v>
      </c>
      <c r="AI357" s="136">
        <f>LOOKUP($D357,'Design Component Spatial Info'!$C$2:$C$230,'Design Component Spatial Info'!I$2:I$230)</f>
        <v>1385366.5037499999</v>
      </c>
      <c r="AJ357" s="136">
        <f>LOOKUP($D357,'Design Component Spatial Info'!$C$2:$C$230,'Design Component Spatial Info'!J$2:J$230)</f>
        <v>560003.74066000001</v>
      </c>
    </row>
    <row r="358" spans="1:38" x14ac:dyDescent="0.2">
      <c r="A358" s="60" t="s">
        <v>764</v>
      </c>
      <c r="B358" s="60" t="s">
        <v>161</v>
      </c>
      <c r="C358" s="60" t="s">
        <v>31</v>
      </c>
      <c r="D358" s="60" t="s">
        <v>203</v>
      </c>
      <c r="E358" s="58" t="s">
        <v>1170</v>
      </c>
      <c r="F358" s="65">
        <v>41759</v>
      </c>
      <c r="G358" s="60" t="s">
        <v>926</v>
      </c>
      <c r="H358" s="58" t="s">
        <v>947</v>
      </c>
      <c r="I358" s="66">
        <v>0.66249999999999998</v>
      </c>
      <c r="J358" s="67">
        <v>1</v>
      </c>
      <c r="K358" s="56" t="s">
        <v>95</v>
      </c>
      <c r="L358" s="67">
        <v>23</v>
      </c>
      <c r="M358" s="67">
        <v>2</v>
      </c>
      <c r="N358" s="67">
        <v>2</v>
      </c>
      <c r="O358" s="58" t="s">
        <v>63</v>
      </c>
      <c r="P358" s="56" t="s">
        <v>141</v>
      </c>
      <c r="Q358" s="62"/>
      <c r="R358" s="62">
        <v>0</v>
      </c>
      <c r="S358" s="56"/>
      <c r="T358" s="56"/>
      <c r="V358" s="62"/>
      <c r="W358" s="62"/>
      <c r="AD358" s="62">
        <f>LOOKUP($D358,'Design Component Spatial Info'!$C$2:$C$230,'Design Component Spatial Info'!E$2:E$230)</f>
        <v>10</v>
      </c>
      <c r="AE358" s="62">
        <f>LOOKUP($D358,'Design Component Spatial Info'!$C$2:$C$230,'Design Component Spatial Info'!F$2:F$230)</f>
        <v>670400.44200000004</v>
      </c>
      <c r="AF358" s="62">
        <f>LOOKUP($D358,'Design Component Spatial Info'!$C$2:$C$230,'Design Component Spatial Info'!G$2:G$230)</f>
        <v>5532149.5470000003</v>
      </c>
      <c r="AG358" s="67">
        <f t="shared" si="13"/>
        <v>0</v>
      </c>
      <c r="AH358" s="67">
        <f t="shared" si="14"/>
        <v>0</v>
      </c>
      <c r="AI358" s="136">
        <f>LOOKUP($D358,'Design Component Spatial Info'!$C$2:$C$230,'Design Component Spatial Info'!I$2:I$230)</f>
        <v>1385599.5331300001</v>
      </c>
      <c r="AJ358" s="136">
        <f>LOOKUP($D358,'Design Component Spatial Info'!$C$2:$C$230,'Design Component Spatial Info'!J$2:J$230)</f>
        <v>559240.42371</v>
      </c>
    </row>
    <row r="359" spans="1:38" x14ac:dyDescent="0.2">
      <c r="A359" s="60" t="s">
        <v>764</v>
      </c>
      <c r="B359" s="60" t="s">
        <v>161</v>
      </c>
      <c r="C359" s="60" t="s">
        <v>31</v>
      </c>
      <c r="D359" s="58" t="s">
        <v>204</v>
      </c>
      <c r="E359" s="58" t="s">
        <v>1171</v>
      </c>
      <c r="F359" s="65">
        <v>41759</v>
      </c>
      <c r="G359" s="60" t="s">
        <v>926</v>
      </c>
      <c r="H359" s="58" t="s">
        <v>947</v>
      </c>
      <c r="I359" s="66">
        <v>0.66666666666666663</v>
      </c>
      <c r="J359" s="67">
        <v>1</v>
      </c>
      <c r="K359" s="56" t="s">
        <v>95</v>
      </c>
      <c r="L359" s="67">
        <v>23</v>
      </c>
      <c r="M359" s="67">
        <v>2</v>
      </c>
      <c r="N359" s="67">
        <v>2</v>
      </c>
      <c r="O359" s="58" t="s">
        <v>63</v>
      </c>
      <c r="P359" s="56" t="s">
        <v>141</v>
      </c>
      <c r="Q359" s="62"/>
      <c r="R359" s="62">
        <v>0</v>
      </c>
      <c r="S359" s="56"/>
      <c r="T359" s="56"/>
      <c r="V359" s="62"/>
      <c r="W359" s="62"/>
      <c r="AD359" s="62">
        <f>LOOKUP($D359,'Design Component Spatial Info'!$C$2:$C$230,'Design Component Spatial Info'!E$2:E$230)</f>
        <v>10</v>
      </c>
      <c r="AE359" s="62">
        <f>LOOKUP($D359,'Design Component Spatial Info'!$C$2:$C$230,'Design Component Spatial Info'!F$2:F$230)</f>
        <v>670523.34900000005</v>
      </c>
      <c r="AF359" s="62">
        <f>LOOKUP($D359,'Design Component Spatial Info'!$C$2:$C$230,'Design Component Spatial Info'!G$2:G$230)</f>
        <v>5531359</v>
      </c>
      <c r="AG359" s="67">
        <f t="shared" si="13"/>
        <v>0</v>
      </c>
      <c r="AH359" s="67">
        <f t="shared" si="14"/>
        <v>0</v>
      </c>
      <c r="AI359" s="136">
        <f>LOOKUP($D359,'Design Component Spatial Info'!$C$2:$C$230,'Design Component Spatial Info'!I$2:I$230)</f>
        <v>1385757.2664699999</v>
      </c>
      <c r="AJ359" s="136">
        <f>LOOKUP($D359,'Design Component Spatial Info'!$C$2:$C$230,'Design Component Spatial Info'!J$2:J$230)</f>
        <v>558456.12771999999</v>
      </c>
    </row>
    <row r="360" spans="1:38" x14ac:dyDescent="0.2">
      <c r="A360" s="60" t="s">
        <v>764</v>
      </c>
      <c r="B360" s="60" t="s">
        <v>161</v>
      </c>
      <c r="C360" s="60" t="s">
        <v>31</v>
      </c>
      <c r="D360" s="58" t="s">
        <v>205</v>
      </c>
      <c r="E360" s="58" t="s">
        <v>1171</v>
      </c>
      <c r="F360" s="65">
        <v>41759</v>
      </c>
      <c r="G360" s="60" t="s">
        <v>926</v>
      </c>
      <c r="H360" s="58" t="s">
        <v>947</v>
      </c>
      <c r="I360" s="66">
        <v>0.67152777777777783</v>
      </c>
      <c r="J360" s="67">
        <v>1</v>
      </c>
      <c r="K360" s="56" t="s">
        <v>95</v>
      </c>
      <c r="L360" s="67">
        <v>23</v>
      </c>
      <c r="M360" s="67">
        <v>2</v>
      </c>
      <c r="N360" s="67">
        <v>2</v>
      </c>
      <c r="O360" s="58" t="s">
        <v>63</v>
      </c>
      <c r="P360" s="56" t="s">
        <v>141</v>
      </c>
      <c r="Q360" s="62"/>
      <c r="R360" s="62">
        <v>0</v>
      </c>
      <c r="S360" s="56"/>
      <c r="T360" s="56"/>
      <c r="V360" s="62"/>
      <c r="W360" s="62"/>
      <c r="AD360" s="62">
        <f>LOOKUP($D360,'Design Component Spatial Info'!$C$2:$C$230,'Design Component Spatial Info'!E$2:E$230)</f>
        <v>10</v>
      </c>
      <c r="AE360" s="62">
        <f>LOOKUP($D360,'Design Component Spatial Info'!$C$2:$C$230,'Design Component Spatial Info'!F$2:F$230)</f>
        <v>670649.65399999998</v>
      </c>
      <c r="AF360" s="62">
        <f>LOOKUP($D360,'Design Component Spatial Info'!$C$2:$C$230,'Design Component Spatial Info'!G$2:G$230)</f>
        <v>5530569.0410000002</v>
      </c>
      <c r="AG360" s="67">
        <f t="shared" si="13"/>
        <v>0</v>
      </c>
      <c r="AH360" s="67">
        <f t="shared" si="14"/>
        <v>0</v>
      </c>
      <c r="AI360" s="136">
        <f>LOOKUP($D360,'Design Component Spatial Info'!$C$2:$C$230,'Design Component Spatial Info'!I$2:I$230)</f>
        <v>1385918.37124</v>
      </c>
      <c r="AJ360" s="136">
        <f>LOOKUP($D360,'Design Component Spatial Info'!$C$2:$C$230,'Design Component Spatial Info'!J$2:J$230)</f>
        <v>557672.57791999995</v>
      </c>
    </row>
    <row r="361" spans="1:38" x14ac:dyDescent="0.2">
      <c r="A361" s="60" t="s">
        <v>764</v>
      </c>
      <c r="B361" s="60" t="s">
        <v>161</v>
      </c>
      <c r="C361" s="60" t="s">
        <v>31</v>
      </c>
      <c r="D361" s="58" t="s">
        <v>206</v>
      </c>
      <c r="E361" s="58" t="s">
        <v>893</v>
      </c>
      <c r="F361" s="65">
        <v>41759</v>
      </c>
      <c r="G361" s="60" t="s">
        <v>926</v>
      </c>
      <c r="H361" s="58" t="s">
        <v>947</v>
      </c>
      <c r="I361" s="66">
        <v>0.67638888888888893</v>
      </c>
      <c r="J361" s="67">
        <v>1</v>
      </c>
      <c r="K361" s="56" t="s">
        <v>95</v>
      </c>
      <c r="L361" s="67">
        <v>23</v>
      </c>
      <c r="M361" s="67">
        <v>2</v>
      </c>
      <c r="N361" s="67">
        <v>2</v>
      </c>
      <c r="O361" s="58" t="s">
        <v>63</v>
      </c>
      <c r="P361" s="56" t="s">
        <v>141</v>
      </c>
      <c r="Q361" s="62"/>
      <c r="R361" s="62">
        <v>0</v>
      </c>
      <c r="S361" s="56"/>
      <c r="T361" s="56"/>
      <c r="V361" s="62"/>
      <c r="W361" s="62"/>
      <c r="AD361" s="62">
        <f>LOOKUP($D361,'Design Component Spatial Info'!$C$2:$C$230,'Design Component Spatial Info'!E$2:E$230)</f>
        <v>10</v>
      </c>
      <c r="AE361" s="62">
        <f>LOOKUP($D361,'Design Component Spatial Info'!$C$2:$C$230,'Design Component Spatial Info'!F$2:F$230)</f>
        <v>670654.51199999999</v>
      </c>
      <c r="AF361" s="62">
        <f>LOOKUP($D361,'Design Component Spatial Info'!$C$2:$C$230,'Design Component Spatial Info'!G$2:G$230)</f>
        <v>5529783.9239999996</v>
      </c>
      <c r="AG361" s="67">
        <f t="shared" si="13"/>
        <v>0</v>
      </c>
      <c r="AH361" s="67">
        <f t="shared" si="14"/>
        <v>0</v>
      </c>
      <c r="AI361" s="136">
        <f>LOOKUP($D361,'Design Component Spatial Info'!$C$2:$C$230,'Design Component Spatial Info'!I$2:I$230)</f>
        <v>1385957.91811</v>
      </c>
      <c r="AJ361" s="136">
        <f>LOOKUP($D361,'Design Component Spatial Info'!$C$2:$C$230,'Design Component Spatial Info'!J$2:J$230)</f>
        <v>556888.50175000005</v>
      </c>
    </row>
    <row r="362" spans="1:38" x14ac:dyDescent="0.2">
      <c r="A362" s="60" t="s">
        <v>764</v>
      </c>
      <c r="B362" s="60" t="s">
        <v>161</v>
      </c>
      <c r="C362" s="60" t="s">
        <v>31</v>
      </c>
      <c r="D362" s="58" t="s">
        <v>207</v>
      </c>
      <c r="E362" s="58" t="s">
        <v>1172</v>
      </c>
      <c r="F362" s="65">
        <v>41759</v>
      </c>
      <c r="G362" s="60" t="s">
        <v>382</v>
      </c>
      <c r="H362" s="58" t="s">
        <v>947</v>
      </c>
      <c r="I362" s="66">
        <v>0.68472222222222223</v>
      </c>
      <c r="J362" s="67">
        <v>1</v>
      </c>
      <c r="K362" s="56" t="s">
        <v>95</v>
      </c>
      <c r="L362" s="67">
        <v>23</v>
      </c>
      <c r="M362" s="67">
        <v>1</v>
      </c>
      <c r="N362" s="67">
        <v>2</v>
      </c>
      <c r="O362" s="58" t="s">
        <v>63</v>
      </c>
      <c r="P362" s="80" t="s">
        <v>141</v>
      </c>
      <c r="Q362" s="62"/>
      <c r="R362" s="62">
        <v>0</v>
      </c>
      <c r="S362" s="56"/>
      <c r="T362" s="56"/>
      <c r="V362" s="62"/>
      <c r="W362" s="62"/>
      <c r="AD362" s="62">
        <f>LOOKUP($D362,'Design Component Spatial Info'!$C$2:$C$230,'Design Component Spatial Info'!E$2:E$230)</f>
        <v>10</v>
      </c>
      <c r="AE362" s="62">
        <f>LOOKUP($D362,'Design Component Spatial Info'!$C$2:$C$230,'Design Component Spatial Info'!F$2:F$230)</f>
        <v>674763.57</v>
      </c>
      <c r="AF362" s="62">
        <f>LOOKUP($D362,'Design Component Spatial Info'!$C$2:$C$230,'Design Component Spatial Info'!G$2:G$230)</f>
        <v>5531330.4859999996</v>
      </c>
      <c r="AG362" s="67">
        <f t="shared" si="13"/>
        <v>0</v>
      </c>
      <c r="AH362" s="67">
        <f t="shared" si="14"/>
        <v>0</v>
      </c>
      <c r="AI362" s="136">
        <f>LOOKUP($D362,'Design Component Spatial Info'!$C$2:$C$230,'Design Component Spatial Info'!I$2:I$230)</f>
        <v>1389995.1954900001</v>
      </c>
      <c r="AJ362" s="136">
        <f>LOOKUP($D362,'Design Component Spatial Info'!$C$2:$C$230,'Design Component Spatial Info'!J$2:J$230)</f>
        <v>558615.18362000003</v>
      </c>
    </row>
    <row r="363" spans="1:38" x14ac:dyDescent="0.2">
      <c r="A363" s="60" t="s">
        <v>764</v>
      </c>
      <c r="B363" s="60" t="s">
        <v>161</v>
      </c>
      <c r="C363" s="60" t="s">
        <v>31</v>
      </c>
      <c r="D363" s="58" t="s">
        <v>208</v>
      </c>
      <c r="E363" s="58" t="s">
        <v>893</v>
      </c>
      <c r="F363" s="65">
        <v>41759</v>
      </c>
      <c r="G363" s="60" t="s">
        <v>382</v>
      </c>
      <c r="H363" s="58" t="s">
        <v>947</v>
      </c>
      <c r="I363" s="66">
        <v>0.67638888888888893</v>
      </c>
      <c r="J363" s="67">
        <v>1</v>
      </c>
      <c r="K363" s="56" t="s">
        <v>95</v>
      </c>
      <c r="L363" s="67">
        <v>24</v>
      </c>
      <c r="M363" s="67">
        <v>1</v>
      </c>
      <c r="N363" s="67">
        <v>2</v>
      </c>
      <c r="O363" s="58" t="s">
        <v>63</v>
      </c>
      <c r="P363" s="80" t="s">
        <v>141</v>
      </c>
      <c r="Q363" s="62"/>
      <c r="R363" s="62">
        <v>0</v>
      </c>
      <c r="S363" s="56"/>
      <c r="T363" s="56"/>
      <c r="V363" s="62"/>
      <c r="W363" s="62"/>
      <c r="AD363" s="62">
        <f>LOOKUP($D363,'Design Component Spatial Info'!$C$2:$C$230,'Design Component Spatial Info'!E$2:E$230)</f>
        <v>10</v>
      </c>
      <c r="AE363" s="62">
        <f>LOOKUP($D363,'Design Component Spatial Info'!$C$2:$C$230,'Design Component Spatial Info'!F$2:F$230)</f>
        <v>670212.84600000002</v>
      </c>
      <c r="AF363" s="62">
        <f>LOOKUP($D363,'Design Component Spatial Info'!$C$2:$C$230,'Design Component Spatial Info'!G$2:G$230)</f>
        <v>5528720.665</v>
      </c>
      <c r="AG363" s="67">
        <f t="shared" si="13"/>
        <v>0</v>
      </c>
      <c r="AH363" s="67">
        <f t="shared" si="14"/>
        <v>0</v>
      </c>
      <c r="AI363" s="136">
        <f>LOOKUP($D363,'Design Component Spatial Info'!$C$2:$C$230,'Design Component Spatial Info'!I$2:I$230)</f>
        <v>1385563.59109</v>
      </c>
      <c r="AJ363" s="136">
        <f>LOOKUP($D363,'Design Component Spatial Info'!$C$2:$C$230,'Design Component Spatial Info'!J$2:J$230)</f>
        <v>555806.84413999994</v>
      </c>
    </row>
    <row r="364" spans="1:38" x14ac:dyDescent="0.2">
      <c r="A364" s="60" t="s">
        <v>764</v>
      </c>
      <c r="B364" s="60" t="s">
        <v>161</v>
      </c>
      <c r="C364" s="60" t="s">
        <v>31</v>
      </c>
      <c r="D364" s="58" t="s">
        <v>185</v>
      </c>
      <c r="E364" s="58" t="s">
        <v>1173</v>
      </c>
      <c r="F364" s="65">
        <v>41759</v>
      </c>
      <c r="G364" s="60" t="s">
        <v>382</v>
      </c>
      <c r="H364" s="58" t="s">
        <v>947</v>
      </c>
      <c r="I364" s="57">
        <v>0.6694444444444444</v>
      </c>
      <c r="J364" s="67">
        <v>1</v>
      </c>
      <c r="K364" s="56" t="s">
        <v>95</v>
      </c>
      <c r="L364" s="69">
        <v>24</v>
      </c>
      <c r="M364" s="89">
        <v>1</v>
      </c>
      <c r="N364" s="69">
        <v>2</v>
      </c>
      <c r="O364" s="70" t="s">
        <v>63</v>
      </c>
      <c r="P364" s="70" t="s">
        <v>141</v>
      </c>
      <c r="Q364" s="69"/>
      <c r="R364" s="62">
        <v>0</v>
      </c>
      <c r="S364" s="70"/>
      <c r="T364" s="70"/>
      <c r="U364" s="70"/>
      <c r="V364" s="69"/>
      <c r="W364" s="69"/>
      <c r="AC364" s="70"/>
      <c r="AD364" s="62">
        <f>LOOKUP($D364,'Design Component Spatial Info'!$C$2:$C$230,'Design Component Spatial Info'!E$2:E$230)</f>
        <v>10</v>
      </c>
      <c r="AE364" s="62">
        <f>LOOKUP($D364,'Design Component Spatial Info'!$C$2:$C$230,'Design Component Spatial Info'!F$2:F$230)</f>
        <v>670881.09900000005</v>
      </c>
      <c r="AF364" s="62">
        <f>LOOKUP($D364,'Design Component Spatial Info'!$C$2:$C$230,'Design Component Spatial Info'!G$2:G$230)</f>
        <v>5528039.7580000004</v>
      </c>
      <c r="AG364" s="67">
        <f t="shared" si="13"/>
        <v>0</v>
      </c>
      <c r="AH364" s="67">
        <f t="shared" si="14"/>
        <v>0</v>
      </c>
      <c r="AI364" s="136">
        <f>LOOKUP($D364,'Design Component Spatial Info'!$C$2:$C$230,'Design Component Spatial Info'!I$2:I$230)</f>
        <v>1386261.40173</v>
      </c>
      <c r="AJ364" s="136">
        <f>LOOKUP($D364,'Design Component Spatial Info'!$C$2:$C$230,'Design Component Spatial Info'!J$2:J$230)</f>
        <v>555156.21837999998</v>
      </c>
    </row>
    <row r="365" spans="1:38" x14ac:dyDescent="0.2">
      <c r="A365" s="60" t="s">
        <v>764</v>
      </c>
      <c r="B365" s="60" t="s">
        <v>161</v>
      </c>
      <c r="C365" s="60" t="s">
        <v>31</v>
      </c>
      <c r="D365" s="58" t="s">
        <v>186</v>
      </c>
      <c r="E365" s="58" t="s">
        <v>1173</v>
      </c>
      <c r="F365" s="65">
        <v>41759</v>
      </c>
      <c r="G365" s="60" t="s">
        <v>382</v>
      </c>
      <c r="H365" s="58" t="s">
        <v>947</v>
      </c>
      <c r="I365" s="57">
        <v>0.67152777777777783</v>
      </c>
      <c r="J365" s="67">
        <v>1</v>
      </c>
      <c r="K365" s="56" t="s">
        <v>95</v>
      </c>
      <c r="L365" s="69">
        <v>24</v>
      </c>
      <c r="M365" s="89">
        <v>1</v>
      </c>
      <c r="N365" s="69">
        <v>2</v>
      </c>
      <c r="O365" s="70" t="s">
        <v>63</v>
      </c>
      <c r="P365" s="70" t="s">
        <v>141</v>
      </c>
      <c r="Q365" s="69"/>
      <c r="R365" s="62">
        <v>0</v>
      </c>
      <c r="S365" s="70"/>
      <c r="T365" s="70"/>
      <c r="U365" s="70"/>
      <c r="V365" s="69"/>
      <c r="W365" s="69"/>
      <c r="AC365" s="70"/>
      <c r="AD365" s="62">
        <f>LOOKUP($D365,'Design Component Spatial Info'!$C$2:$C$230,'Design Component Spatial Info'!E$2:E$230)</f>
        <v>10</v>
      </c>
      <c r="AE365" s="62">
        <f>LOOKUP($D365,'Design Component Spatial Info'!$C$2:$C$230,'Design Component Spatial Info'!F$2:F$230)</f>
        <v>671110.92</v>
      </c>
      <c r="AF365" s="62">
        <f>LOOKUP($D365,'Design Component Spatial Info'!$C$2:$C$230,'Design Component Spatial Info'!G$2:G$230)</f>
        <v>5527304.5999999996</v>
      </c>
      <c r="AG365" s="67">
        <f t="shared" si="13"/>
        <v>0</v>
      </c>
      <c r="AH365" s="67">
        <f t="shared" si="14"/>
        <v>0</v>
      </c>
      <c r="AI365" s="136">
        <f>LOOKUP($D365,'Design Component Spatial Info'!$C$2:$C$230,'Design Component Spatial Info'!I$2:I$230)</f>
        <v>1386523.53428</v>
      </c>
      <c r="AJ365" s="136">
        <f>LOOKUP($D365,'Design Component Spatial Info'!$C$2:$C$230,'Design Component Spatial Info'!J$2:J$230)</f>
        <v>554432.02064</v>
      </c>
    </row>
    <row r="366" spans="1:38" x14ac:dyDescent="0.2">
      <c r="A366" s="60" t="s">
        <v>764</v>
      </c>
      <c r="B366" s="60" t="s">
        <v>161</v>
      </c>
      <c r="C366" s="60" t="s">
        <v>31</v>
      </c>
      <c r="D366" s="58" t="s">
        <v>209</v>
      </c>
      <c r="E366" s="58" t="s">
        <v>1174</v>
      </c>
      <c r="F366" s="65">
        <v>41759</v>
      </c>
      <c r="G366" s="60" t="s">
        <v>382</v>
      </c>
      <c r="H366" s="58" t="s">
        <v>947</v>
      </c>
      <c r="I366" s="57">
        <v>0.23055555555555554</v>
      </c>
      <c r="J366" s="67">
        <v>1</v>
      </c>
      <c r="K366" s="56" t="s">
        <v>95</v>
      </c>
      <c r="L366" s="69">
        <v>-2</v>
      </c>
      <c r="M366" s="89">
        <v>0</v>
      </c>
      <c r="N366" s="69">
        <v>1</v>
      </c>
      <c r="O366" s="70" t="s">
        <v>63</v>
      </c>
      <c r="P366" s="70" t="s">
        <v>141</v>
      </c>
      <c r="Q366" s="69"/>
      <c r="R366" s="62">
        <v>0</v>
      </c>
      <c r="S366" s="70"/>
      <c r="T366" s="70"/>
      <c r="U366" s="70"/>
      <c r="V366" s="69"/>
      <c r="W366" s="69"/>
      <c r="AC366" s="70"/>
      <c r="AD366" s="62">
        <f>LOOKUP($D366,'Design Component Spatial Info'!$C$2:$C$230,'Design Component Spatial Info'!E$2:E$230)</f>
        <v>10</v>
      </c>
      <c r="AE366" s="62">
        <f>LOOKUP($D366,'Design Component Spatial Info'!$C$2:$C$230,'Design Component Spatial Info'!F$2:F$230)</f>
        <v>670295.65700000001</v>
      </c>
      <c r="AF366" s="62">
        <f>LOOKUP($D366,'Design Component Spatial Info'!$C$2:$C$230,'Design Component Spatial Info'!G$2:G$230)</f>
        <v>5527598.6459999997</v>
      </c>
      <c r="AG366" s="67">
        <f t="shared" si="13"/>
        <v>0</v>
      </c>
      <c r="AH366" s="67">
        <f t="shared" si="14"/>
        <v>0</v>
      </c>
      <c r="AI366" s="136">
        <f>LOOKUP($D366,'Design Component Spatial Info'!$C$2:$C$230,'Design Component Spatial Info'!I$2:I$230)</f>
        <v>1385695.9183</v>
      </c>
      <c r="AJ366" s="136">
        <f>LOOKUP($D366,'Design Component Spatial Info'!$C$2:$C$230,'Design Component Spatial Info'!J$2:J$230)</f>
        <v>554689.69068999996</v>
      </c>
    </row>
    <row r="367" spans="1:38" x14ac:dyDescent="0.2">
      <c r="A367" s="60" t="s">
        <v>764</v>
      </c>
      <c r="B367" s="60" t="s">
        <v>161</v>
      </c>
      <c r="C367" s="60" t="s">
        <v>31</v>
      </c>
      <c r="D367" s="58" t="s">
        <v>210</v>
      </c>
      <c r="E367" s="58" t="s">
        <v>1175</v>
      </c>
      <c r="F367" s="65">
        <v>41759</v>
      </c>
      <c r="G367" s="60" t="s">
        <v>382</v>
      </c>
      <c r="H367" s="58" t="s">
        <v>947</v>
      </c>
      <c r="I367" s="57">
        <v>0.23611111111111113</v>
      </c>
      <c r="J367" s="67">
        <v>1</v>
      </c>
      <c r="K367" s="56" t="s">
        <v>95</v>
      </c>
      <c r="L367" s="69">
        <v>-2</v>
      </c>
      <c r="M367" s="89">
        <v>0</v>
      </c>
      <c r="N367" s="69">
        <v>1</v>
      </c>
      <c r="O367" s="70" t="s">
        <v>63</v>
      </c>
      <c r="P367" s="70" t="s">
        <v>141</v>
      </c>
      <c r="Q367" s="69"/>
      <c r="R367" s="62">
        <v>0</v>
      </c>
      <c r="S367" s="70"/>
      <c r="T367" s="70"/>
      <c r="U367" s="70"/>
      <c r="V367" s="69"/>
      <c r="W367" s="69"/>
      <c r="AC367" s="70"/>
      <c r="AD367" s="62">
        <f>LOOKUP($D367,'Design Component Spatial Info'!$C$2:$C$230,'Design Component Spatial Info'!E$2:E$230)</f>
        <v>10</v>
      </c>
      <c r="AE367" s="62">
        <f>LOOKUP($D367,'Design Component Spatial Info'!$C$2:$C$230,'Design Component Spatial Info'!F$2:F$230)</f>
        <v>669916.27</v>
      </c>
      <c r="AF367" s="62">
        <f>LOOKUP($D367,'Design Component Spatial Info'!$C$2:$C$230,'Design Component Spatial Info'!G$2:G$230)</f>
        <v>5526911.1380000003</v>
      </c>
      <c r="AG367" s="67">
        <f t="shared" si="13"/>
        <v>0</v>
      </c>
      <c r="AH367" s="67">
        <f t="shared" si="14"/>
        <v>0</v>
      </c>
      <c r="AI367" s="136">
        <f>LOOKUP($D367,'Design Component Spatial Info'!$C$2:$C$230,'Design Component Spatial Info'!I$2:I$230)</f>
        <v>1385347.2085299999</v>
      </c>
      <c r="AJ367" s="136">
        <f>LOOKUP($D367,'Design Component Spatial Info'!$C$2:$C$230,'Design Component Spatial Info'!J$2:J$230)</f>
        <v>553986.14969999995</v>
      </c>
    </row>
    <row r="368" spans="1:38" x14ac:dyDescent="0.2">
      <c r="A368" s="60" t="s">
        <v>764</v>
      </c>
      <c r="B368" s="60" t="s">
        <v>161</v>
      </c>
      <c r="C368" s="60" t="s">
        <v>31</v>
      </c>
      <c r="D368" s="58" t="s">
        <v>211</v>
      </c>
      <c r="E368" s="58" t="s">
        <v>1175</v>
      </c>
      <c r="F368" s="65">
        <v>41759</v>
      </c>
      <c r="G368" s="60" t="s">
        <v>382</v>
      </c>
      <c r="H368" s="58" t="s">
        <v>947</v>
      </c>
      <c r="I368" s="57">
        <v>0.24097222222222223</v>
      </c>
      <c r="J368" s="67">
        <v>1</v>
      </c>
      <c r="K368" s="56" t="s">
        <v>95</v>
      </c>
      <c r="L368" s="69">
        <v>-2</v>
      </c>
      <c r="M368" s="89">
        <v>0</v>
      </c>
      <c r="N368" s="69">
        <v>1</v>
      </c>
      <c r="O368" s="70" t="s">
        <v>63</v>
      </c>
      <c r="P368" s="70" t="s">
        <v>383</v>
      </c>
      <c r="Q368" s="69">
        <v>110</v>
      </c>
      <c r="R368" s="62">
        <v>1</v>
      </c>
      <c r="S368" s="70" t="s">
        <v>135</v>
      </c>
      <c r="T368" s="70" t="s">
        <v>39</v>
      </c>
      <c r="U368" s="70" t="s">
        <v>87</v>
      </c>
      <c r="V368" s="69">
        <v>50</v>
      </c>
      <c r="W368" s="69">
        <v>200</v>
      </c>
      <c r="X368" s="62" t="s">
        <v>145</v>
      </c>
      <c r="Y368" s="56" t="s">
        <v>121</v>
      </c>
      <c r="AA368" s="56" t="s">
        <v>1104</v>
      </c>
      <c r="AC368" s="70"/>
      <c r="AD368" s="62">
        <f>LOOKUP($D368,'Design Component Spatial Info'!$C$2:$C$230,'Design Component Spatial Info'!E$2:E$230)</f>
        <v>10</v>
      </c>
      <c r="AE368" s="62">
        <f>LOOKUP($D368,'Design Component Spatial Info'!$C$2:$C$230,'Design Component Spatial Info'!F$2:F$230)</f>
        <v>669602.47699999996</v>
      </c>
      <c r="AF368" s="62">
        <f>LOOKUP($D368,'Design Component Spatial Info'!$C$2:$C$230,'Design Component Spatial Info'!G$2:G$230)</f>
        <v>5526180.3810000001</v>
      </c>
      <c r="AG368" s="67">
        <f t="shared" si="13"/>
        <v>669755.6858886237</v>
      </c>
      <c r="AH368" s="67">
        <f t="shared" si="14"/>
        <v>5526308.9385219375</v>
      </c>
      <c r="AI368" s="136">
        <f>LOOKUP($D368,'Design Component Spatial Info'!$C$2:$C$230,'Design Component Spatial Info'!I$2:I$230)</f>
        <v>1385065.94967</v>
      </c>
      <c r="AJ368" s="136">
        <f>LOOKUP($D368,'Design Component Spatial Info'!$C$2:$C$230,'Design Component Spatial Info'!J$2:J$230)</f>
        <v>553242.31107000005</v>
      </c>
      <c r="AK368">
        <v>1385213</v>
      </c>
      <c r="AL368">
        <v>553378</v>
      </c>
    </row>
    <row r="369" spans="1:38" x14ac:dyDescent="0.2">
      <c r="A369" s="60" t="s">
        <v>764</v>
      </c>
      <c r="B369" s="60" t="s">
        <v>161</v>
      </c>
      <c r="C369" s="60" t="s">
        <v>31</v>
      </c>
      <c r="D369" s="58" t="s">
        <v>212</v>
      </c>
      <c r="E369" s="58" t="s">
        <v>1175</v>
      </c>
      <c r="F369" s="65">
        <v>41759</v>
      </c>
      <c r="G369" s="60" t="s">
        <v>382</v>
      </c>
      <c r="H369" s="58" t="s">
        <v>947</v>
      </c>
      <c r="I369" s="57">
        <v>0.24513888888888888</v>
      </c>
      <c r="J369" s="67">
        <v>1</v>
      </c>
      <c r="K369" s="56" t="s">
        <v>95</v>
      </c>
      <c r="L369" s="69">
        <v>-2</v>
      </c>
      <c r="M369" s="89">
        <v>0</v>
      </c>
      <c r="N369" s="69">
        <v>1</v>
      </c>
      <c r="O369" s="70" t="s">
        <v>63</v>
      </c>
      <c r="P369" s="70" t="s">
        <v>141</v>
      </c>
      <c r="Q369" s="69"/>
      <c r="R369" s="62">
        <v>0</v>
      </c>
      <c r="S369" s="70"/>
      <c r="T369" s="70"/>
      <c r="U369" s="70"/>
      <c r="V369" s="69"/>
      <c r="W369" s="69"/>
      <c r="AC369" s="70"/>
      <c r="AD369" s="62">
        <f>LOOKUP($D369,'Design Component Spatial Info'!$C$2:$C$230,'Design Component Spatial Info'!E$2:E$230)</f>
        <v>10</v>
      </c>
      <c r="AE369" s="62">
        <f>LOOKUP($D369,'Design Component Spatial Info'!$C$2:$C$230,'Design Component Spatial Info'!F$2:F$230)</f>
        <v>669685.86300000001</v>
      </c>
      <c r="AF369" s="62">
        <f>LOOKUP($D369,'Design Component Spatial Info'!$C$2:$C$230,'Design Component Spatial Info'!G$2:G$230)</f>
        <v>5525404.415</v>
      </c>
      <c r="AG369" s="67">
        <f t="shared" si="13"/>
        <v>0</v>
      </c>
      <c r="AH369" s="67">
        <f t="shared" si="14"/>
        <v>0</v>
      </c>
      <c r="AI369" s="136">
        <f>LOOKUP($D369,'Design Component Spatial Info'!$C$2:$C$230,'Design Component Spatial Info'!I$2:I$230)</f>
        <v>1385183.5609299999</v>
      </c>
      <c r="AJ369" s="136">
        <f>LOOKUP($D369,'Design Component Spatial Info'!$C$2:$C$230,'Design Component Spatial Info'!J$2:J$230)</f>
        <v>552470.88343000005</v>
      </c>
    </row>
    <row r="370" spans="1:38" x14ac:dyDescent="0.2">
      <c r="A370" s="60" t="s">
        <v>764</v>
      </c>
      <c r="B370" s="60" t="s">
        <v>161</v>
      </c>
      <c r="C370" s="60" t="s">
        <v>31</v>
      </c>
      <c r="D370" s="58" t="s">
        <v>213</v>
      </c>
      <c r="E370" s="58" t="s">
        <v>1176</v>
      </c>
      <c r="F370" s="65">
        <v>41759</v>
      </c>
      <c r="G370" s="60" t="s">
        <v>382</v>
      </c>
      <c r="H370" s="58" t="s">
        <v>947</v>
      </c>
      <c r="I370" s="57">
        <v>0.24930555555555556</v>
      </c>
      <c r="J370" s="67">
        <v>1</v>
      </c>
      <c r="K370" s="56" t="s">
        <v>95</v>
      </c>
      <c r="L370" s="69">
        <v>-2</v>
      </c>
      <c r="M370" s="89">
        <v>0</v>
      </c>
      <c r="N370" s="69">
        <v>1</v>
      </c>
      <c r="O370" s="70" t="s">
        <v>63</v>
      </c>
      <c r="P370" s="70" t="s">
        <v>141</v>
      </c>
      <c r="Q370" s="69"/>
      <c r="R370" s="62">
        <v>0</v>
      </c>
      <c r="S370" s="70"/>
      <c r="T370" s="70"/>
      <c r="U370" s="70"/>
      <c r="V370" s="69"/>
      <c r="W370" s="69"/>
      <c r="AC370" s="70"/>
      <c r="AD370" s="62">
        <f>LOOKUP($D370,'Design Component Spatial Info'!$C$2:$C$230,'Design Component Spatial Info'!E$2:E$230)</f>
        <v>10</v>
      </c>
      <c r="AE370" s="62">
        <f>LOOKUP($D370,'Design Component Spatial Info'!$C$2:$C$230,'Design Component Spatial Info'!F$2:F$230)</f>
        <v>669680.73199999996</v>
      </c>
      <c r="AF370" s="62">
        <f>LOOKUP($D370,'Design Component Spatial Info'!$C$2:$C$230,'Design Component Spatial Info'!G$2:G$230)</f>
        <v>5524621.8039999995</v>
      </c>
      <c r="AG370" s="67">
        <f t="shared" si="13"/>
        <v>0</v>
      </c>
      <c r="AH370" s="67">
        <f t="shared" si="14"/>
        <v>0</v>
      </c>
      <c r="AI370" s="136">
        <f>LOOKUP($D370,'Design Component Spatial Info'!$C$2:$C$230,'Design Component Spatial Info'!I$2:I$230)</f>
        <v>1385213.01945</v>
      </c>
      <c r="AJ370" s="136">
        <f>LOOKUP($D370,'Design Component Spatial Info'!$C$2:$C$230,'Design Component Spatial Info'!J$2:J$230)</f>
        <v>551688.90952999995</v>
      </c>
    </row>
    <row r="371" spans="1:38" x14ac:dyDescent="0.2">
      <c r="A371" s="60" t="s">
        <v>764</v>
      </c>
      <c r="B371" s="60" t="s">
        <v>161</v>
      </c>
      <c r="C371" s="60" t="s">
        <v>31</v>
      </c>
      <c r="D371" s="58" t="s">
        <v>214</v>
      </c>
      <c r="E371" s="58" t="s">
        <v>1176</v>
      </c>
      <c r="F371" s="65">
        <v>41759</v>
      </c>
      <c r="G371" s="60" t="s">
        <v>382</v>
      </c>
      <c r="H371" s="58" t="s">
        <v>947</v>
      </c>
      <c r="I371" s="57">
        <v>0.25347222222222221</v>
      </c>
      <c r="J371" s="67">
        <v>1</v>
      </c>
      <c r="K371" s="56" t="s">
        <v>95</v>
      </c>
      <c r="L371" s="69">
        <v>-1</v>
      </c>
      <c r="M371" s="89">
        <v>0</v>
      </c>
      <c r="N371" s="69">
        <v>1</v>
      </c>
      <c r="O371" s="70" t="s">
        <v>63</v>
      </c>
      <c r="P371" s="70" t="s">
        <v>141</v>
      </c>
      <c r="Q371" s="69"/>
      <c r="R371" s="62">
        <v>0</v>
      </c>
      <c r="S371" s="70"/>
      <c r="T371" s="70"/>
      <c r="U371" s="70"/>
      <c r="V371" s="69"/>
      <c r="W371" s="69"/>
      <c r="AB371" s="70"/>
      <c r="AD371" s="62">
        <f>LOOKUP($D371,'Design Component Spatial Info'!$C$2:$C$230,'Design Component Spatial Info'!E$2:E$230)</f>
        <v>10</v>
      </c>
      <c r="AE371" s="62">
        <f>LOOKUP($D371,'Design Component Spatial Info'!$C$2:$C$230,'Design Component Spatial Info'!F$2:F$230)</f>
        <v>669472.85699999996</v>
      </c>
      <c r="AF371" s="62">
        <f>LOOKUP($D371,'Design Component Spatial Info'!$C$2:$C$230,'Design Component Spatial Info'!G$2:G$230)</f>
        <v>5523858.4409999996</v>
      </c>
      <c r="AG371" s="67">
        <f t="shared" si="13"/>
        <v>0</v>
      </c>
      <c r="AH371" s="67">
        <f t="shared" si="14"/>
        <v>0</v>
      </c>
      <c r="AI371" s="136">
        <f>LOOKUP($D371,'Design Component Spatial Info'!$C$2:$C$230,'Design Component Spatial Info'!I$2:I$230)</f>
        <v>1385039.0347</v>
      </c>
      <c r="AJ371" s="136">
        <f>LOOKUP($D371,'Design Component Spatial Info'!$C$2:$C$230,'Design Component Spatial Info'!J$2:J$230)</f>
        <v>550917.20106999995</v>
      </c>
    </row>
    <row r="372" spans="1:38" x14ac:dyDescent="0.2">
      <c r="A372" s="60" t="s">
        <v>764</v>
      </c>
      <c r="B372" s="60" t="s">
        <v>161</v>
      </c>
      <c r="C372" s="60" t="s">
        <v>31</v>
      </c>
      <c r="D372" s="58" t="s">
        <v>215</v>
      </c>
      <c r="E372" s="58" t="s">
        <v>1177</v>
      </c>
      <c r="F372" s="65">
        <v>41759</v>
      </c>
      <c r="G372" s="60" t="s">
        <v>382</v>
      </c>
      <c r="H372" s="58" t="s">
        <v>947</v>
      </c>
      <c r="I372" s="57">
        <v>0.25763888888888892</v>
      </c>
      <c r="J372" s="67">
        <v>1</v>
      </c>
      <c r="K372" s="56" t="s">
        <v>95</v>
      </c>
      <c r="L372" s="69">
        <v>-1</v>
      </c>
      <c r="M372" s="89">
        <v>0</v>
      </c>
      <c r="N372" s="69">
        <v>1</v>
      </c>
      <c r="O372" s="70" t="s">
        <v>63</v>
      </c>
      <c r="P372" s="70" t="s">
        <v>383</v>
      </c>
      <c r="Q372" s="69">
        <v>240</v>
      </c>
      <c r="R372" s="62">
        <v>1</v>
      </c>
      <c r="S372" s="70" t="s">
        <v>135</v>
      </c>
      <c r="T372" s="70" t="s">
        <v>39</v>
      </c>
      <c r="U372" s="70" t="s">
        <v>87</v>
      </c>
      <c r="V372" s="69">
        <v>60</v>
      </c>
      <c r="W372" s="69">
        <v>300</v>
      </c>
      <c r="X372" s="62" t="s">
        <v>145</v>
      </c>
      <c r="Y372" s="56" t="s">
        <v>121</v>
      </c>
      <c r="AA372" s="56" t="s">
        <v>1105</v>
      </c>
      <c r="AB372" s="70"/>
      <c r="AD372" s="62">
        <f>LOOKUP($D372,'Design Component Spatial Info'!$C$2:$C$230,'Design Component Spatial Info'!E$2:E$230)</f>
        <v>10</v>
      </c>
      <c r="AE372" s="62">
        <f>LOOKUP($D372,'Design Component Spatial Info'!$C$2:$C$230,'Design Component Spatial Info'!F$2:F$230)</f>
        <v>669083.93200000003</v>
      </c>
      <c r="AF372" s="62">
        <f>LOOKUP($D372,'Design Component Spatial Info'!$C$2:$C$230,'Design Component Spatial Info'!G$2:G$230)</f>
        <v>5523192.3219999997</v>
      </c>
      <c r="AG372" s="67">
        <f t="shared" si="13"/>
        <v>669343.73962113541</v>
      </c>
      <c r="AH372" s="67">
        <f t="shared" si="14"/>
        <v>5523342.3219999997</v>
      </c>
      <c r="AI372" s="136">
        <f>LOOKUP($D372,'Design Component Spatial Info'!$C$2:$C$230,'Design Component Spatial Info'!I$2:I$230)</f>
        <v>1384679.8337399999</v>
      </c>
      <c r="AJ372" s="136">
        <f>LOOKUP($D372,'Design Component Spatial Info'!$C$2:$C$230,'Design Component Spatial Info'!J$2:J$230)</f>
        <v>550234.62529999996</v>
      </c>
      <c r="AK372">
        <v>1384933</v>
      </c>
      <c r="AL372">
        <v>550396</v>
      </c>
    </row>
    <row r="373" spans="1:38" x14ac:dyDescent="0.2">
      <c r="A373" s="60" t="s">
        <v>764</v>
      </c>
      <c r="B373" s="60" t="s">
        <v>161</v>
      </c>
      <c r="C373" s="60" t="s">
        <v>31</v>
      </c>
      <c r="D373" s="58" t="s">
        <v>216</v>
      </c>
      <c r="E373" s="58" t="s">
        <v>1177</v>
      </c>
      <c r="F373" s="65">
        <v>41759</v>
      </c>
      <c r="G373" s="60" t="s">
        <v>382</v>
      </c>
      <c r="H373" s="58" t="s">
        <v>947</v>
      </c>
      <c r="I373" s="57">
        <v>0.26250000000000001</v>
      </c>
      <c r="J373" s="67">
        <v>1</v>
      </c>
      <c r="K373" s="56" t="s">
        <v>95</v>
      </c>
      <c r="L373" s="69">
        <v>-1</v>
      </c>
      <c r="M373" s="89">
        <v>0</v>
      </c>
      <c r="N373" s="69">
        <v>1</v>
      </c>
      <c r="O373" s="70" t="s">
        <v>63</v>
      </c>
      <c r="P373" s="70" t="s">
        <v>141</v>
      </c>
      <c r="Q373" s="69"/>
      <c r="R373" s="62">
        <v>0</v>
      </c>
      <c r="S373" s="70"/>
      <c r="T373" s="70"/>
      <c r="U373" s="70"/>
      <c r="V373" s="69"/>
      <c r="W373" s="69"/>
      <c r="AC373" s="70"/>
      <c r="AD373" s="62">
        <f>LOOKUP($D373,'Design Component Spatial Info'!$C$2:$C$230,'Design Component Spatial Info'!E$2:E$230)</f>
        <v>10</v>
      </c>
      <c r="AE373" s="62">
        <f>LOOKUP($D373,'Design Component Spatial Info'!$C$2:$C$230,'Design Component Spatial Info'!F$2:F$230)</f>
        <v>668885.38600000006</v>
      </c>
      <c r="AF373" s="62">
        <f>LOOKUP($D373,'Design Component Spatial Info'!$C$2:$C$230,'Design Component Spatial Info'!G$2:G$230)</f>
        <v>5522422.7489999998</v>
      </c>
      <c r="AG373" s="67">
        <f t="shared" si="13"/>
        <v>0</v>
      </c>
      <c r="AH373" s="67">
        <f t="shared" si="14"/>
        <v>0</v>
      </c>
      <c r="AI373" s="136">
        <f>LOOKUP($D373,'Design Component Spatial Info'!$C$2:$C$230,'Design Component Spatial Info'!I$2:I$230)</f>
        <v>1384515.4410699999</v>
      </c>
      <c r="AJ373" s="136">
        <f>LOOKUP($D373,'Design Component Spatial Info'!$C$2:$C$230,'Design Component Spatial Info'!J$2:J$230)</f>
        <v>549457.13558999996</v>
      </c>
    </row>
    <row r="374" spans="1:38" x14ac:dyDescent="0.2">
      <c r="A374" s="60" t="s">
        <v>764</v>
      </c>
      <c r="B374" s="60" t="s">
        <v>161</v>
      </c>
      <c r="C374" s="60" t="s">
        <v>31</v>
      </c>
      <c r="D374" s="58" t="s">
        <v>217</v>
      </c>
      <c r="E374" s="58" t="s">
        <v>1178</v>
      </c>
      <c r="F374" s="65">
        <v>41759</v>
      </c>
      <c r="G374" s="60" t="s">
        <v>382</v>
      </c>
      <c r="H374" s="58" t="s">
        <v>947</v>
      </c>
      <c r="I374" s="57">
        <v>0.2673611111111111</v>
      </c>
      <c r="J374" s="67">
        <v>1</v>
      </c>
      <c r="K374" s="56" t="s">
        <v>95</v>
      </c>
      <c r="L374" s="69">
        <v>-1</v>
      </c>
      <c r="M374" s="89">
        <v>1</v>
      </c>
      <c r="N374" s="69">
        <v>1</v>
      </c>
      <c r="O374" s="70" t="s">
        <v>63</v>
      </c>
      <c r="P374" s="70" t="s">
        <v>141</v>
      </c>
      <c r="Q374" s="69"/>
      <c r="R374" s="62">
        <v>0</v>
      </c>
      <c r="S374" s="70"/>
      <c r="T374" s="70"/>
      <c r="U374" s="70"/>
      <c r="V374" s="69"/>
      <c r="W374" s="69"/>
      <c r="AC374" s="70"/>
      <c r="AD374" s="62">
        <f>LOOKUP($D374,'Design Component Spatial Info'!$C$2:$C$230,'Design Component Spatial Info'!E$2:E$230)</f>
        <v>10</v>
      </c>
      <c r="AE374" s="62">
        <f>LOOKUP($D374,'Design Component Spatial Info'!$C$2:$C$230,'Design Component Spatial Info'!F$2:F$230)</f>
        <v>668528.08600000001</v>
      </c>
      <c r="AF374" s="62">
        <f>LOOKUP($D374,'Design Component Spatial Info'!$C$2:$C$230,'Design Component Spatial Info'!G$2:G$230)</f>
        <v>5521851.6359999999</v>
      </c>
      <c r="AG374" s="67">
        <f t="shared" si="13"/>
        <v>0</v>
      </c>
      <c r="AH374" s="67">
        <f t="shared" si="14"/>
        <v>0</v>
      </c>
      <c r="AI374" s="136">
        <f>LOOKUP($D374,'Design Component Spatial Info'!$C$2:$C$230,'Design Component Spatial Info'!I$2:I$230)</f>
        <v>1384183.6361499999</v>
      </c>
      <c r="AJ374" s="136">
        <f>LOOKUP($D374,'Design Component Spatial Info'!$C$2:$C$230,'Design Component Spatial Info'!J$2:J$230)</f>
        <v>548870.86447000003</v>
      </c>
    </row>
    <row r="375" spans="1:38" x14ac:dyDescent="0.2">
      <c r="A375" s="60" t="s">
        <v>764</v>
      </c>
      <c r="B375" s="60" t="s">
        <v>161</v>
      </c>
      <c r="C375" s="60" t="s">
        <v>31</v>
      </c>
      <c r="D375" s="58" t="s">
        <v>218</v>
      </c>
      <c r="E375" s="58" t="s">
        <v>1179</v>
      </c>
      <c r="F375" s="65">
        <v>41759</v>
      </c>
      <c r="G375" s="60" t="s">
        <v>382</v>
      </c>
      <c r="H375" s="58" t="s">
        <v>947</v>
      </c>
      <c r="I375" s="57">
        <v>0.27152777777777776</v>
      </c>
      <c r="J375" s="67">
        <v>1</v>
      </c>
      <c r="K375" s="56" t="s">
        <v>95</v>
      </c>
      <c r="L375" s="69">
        <v>0</v>
      </c>
      <c r="M375" s="89">
        <v>0</v>
      </c>
      <c r="N375" s="69">
        <v>1</v>
      </c>
      <c r="O375" s="70" t="s">
        <v>63</v>
      </c>
      <c r="P375" s="70" t="s">
        <v>141</v>
      </c>
      <c r="Q375" s="69"/>
      <c r="R375" s="62">
        <v>0</v>
      </c>
      <c r="S375" s="70"/>
      <c r="T375" s="70"/>
      <c r="U375" s="70"/>
      <c r="V375" s="69"/>
      <c r="W375" s="69"/>
      <c r="AC375" s="70"/>
      <c r="AD375" s="62">
        <f>LOOKUP($D375,'Design Component Spatial Info'!$C$2:$C$230,'Design Component Spatial Info'!E$2:E$230)</f>
        <v>10</v>
      </c>
      <c r="AE375" s="62">
        <f>LOOKUP($D375,'Design Component Spatial Info'!$C$2:$C$230,'Design Component Spatial Info'!F$2:F$230)</f>
        <v>667989</v>
      </c>
      <c r="AF375" s="62">
        <f>LOOKUP($D375,'Design Component Spatial Info'!$C$2:$C$230,'Design Component Spatial Info'!G$2:G$230)</f>
        <v>5522435.1780000003</v>
      </c>
      <c r="AG375" s="67">
        <f t="shared" si="13"/>
        <v>0</v>
      </c>
      <c r="AH375" s="67">
        <f t="shared" si="14"/>
        <v>0</v>
      </c>
      <c r="AI375" s="136">
        <f>LOOKUP($D375,'Design Component Spatial Info'!$C$2:$C$230,'Design Component Spatial Info'!I$2:I$230)</f>
        <v>1383619.1559900001</v>
      </c>
      <c r="AJ375" s="136">
        <f>LOOKUP($D375,'Design Component Spatial Info'!$C$2:$C$230,'Design Component Spatial Info'!J$2:J$230)</f>
        <v>549429.90552999999</v>
      </c>
    </row>
    <row r="376" spans="1:38" x14ac:dyDescent="0.2">
      <c r="A376" s="60" t="s">
        <v>764</v>
      </c>
      <c r="B376" s="60" t="s">
        <v>161</v>
      </c>
      <c r="C376" s="60" t="s">
        <v>31</v>
      </c>
      <c r="D376" s="58" t="s">
        <v>219</v>
      </c>
      <c r="E376" s="58" t="s">
        <v>1179</v>
      </c>
      <c r="F376" s="65">
        <v>41759</v>
      </c>
      <c r="G376" s="60" t="s">
        <v>382</v>
      </c>
      <c r="H376" s="58" t="s">
        <v>947</v>
      </c>
      <c r="I376" s="57">
        <v>0.27569444444444446</v>
      </c>
      <c r="J376" s="67">
        <v>1</v>
      </c>
      <c r="K376" s="56" t="s">
        <v>95</v>
      </c>
      <c r="L376" s="69">
        <v>0</v>
      </c>
      <c r="M376" s="89">
        <v>0</v>
      </c>
      <c r="N376" s="69">
        <v>1</v>
      </c>
      <c r="O376" s="70" t="s">
        <v>63</v>
      </c>
      <c r="P376" s="70" t="s">
        <v>383</v>
      </c>
      <c r="Q376" s="69">
        <v>0</v>
      </c>
      <c r="R376" s="62">
        <v>1</v>
      </c>
      <c r="S376" s="70" t="s">
        <v>75</v>
      </c>
      <c r="T376" s="70" t="s">
        <v>42</v>
      </c>
      <c r="U376" s="70" t="s">
        <v>83</v>
      </c>
      <c r="V376" s="69">
        <v>345</v>
      </c>
      <c r="W376" s="69">
        <v>75</v>
      </c>
      <c r="X376" s="62" t="s">
        <v>145</v>
      </c>
      <c r="Y376" s="56" t="s">
        <v>121</v>
      </c>
      <c r="AA376" s="56" t="s">
        <v>1106</v>
      </c>
      <c r="AC376" s="70"/>
      <c r="AD376" s="62">
        <f>LOOKUP($D376,'Design Component Spatial Info'!$C$2:$C$230,'Design Component Spatial Info'!E$2:E$230)</f>
        <v>10</v>
      </c>
      <c r="AE376" s="62">
        <f>LOOKUP($D376,'Design Component Spatial Info'!$C$2:$C$230,'Design Component Spatial Info'!F$2:F$230)</f>
        <v>667250.14199999999</v>
      </c>
      <c r="AF376" s="62">
        <f>LOOKUP($D376,'Design Component Spatial Info'!$C$2:$C$230,'Design Component Spatial Info'!G$2:G$230)</f>
        <v>5522710.165</v>
      </c>
      <c r="AG376" s="67">
        <f t="shared" si="13"/>
        <v>667230.73057161726</v>
      </c>
      <c r="AH376" s="67">
        <f t="shared" si="14"/>
        <v>5522782.6094369721</v>
      </c>
      <c r="AI376" s="136">
        <f>LOOKUP($D376,'Design Component Spatial Info'!$C$2:$C$230,'Design Component Spatial Info'!I$2:I$230)</f>
        <v>1382868.6838799999</v>
      </c>
      <c r="AJ376" s="136">
        <f>LOOKUP($D376,'Design Component Spatial Info'!$C$2:$C$230,'Design Component Spatial Info'!J$2:J$230)</f>
        <v>549671.91280000005</v>
      </c>
      <c r="AK376">
        <v>1382846</v>
      </c>
      <c r="AL376">
        <v>549743</v>
      </c>
    </row>
    <row r="377" spans="1:38" x14ac:dyDescent="0.2">
      <c r="A377" s="60" t="s">
        <v>764</v>
      </c>
      <c r="B377" s="60" t="s">
        <v>161</v>
      </c>
      <c r="C377" s="60" t="s">
        <v>31</v>
      </c>
      <c r="D377" s="58" t="s">
        <v>220</v>
      </c>
      <c r="E377" s="58" t="s">
        <v>799</v>
      </c>
      <c r="F377" s="65">
        <v>41759</v>
      </c>
      <c r="G377" s="60" t="s">
        <v>382</v>
      </c>
      <c r="H377" s="58" t="s">
        <v>947</v>
      </c>
      <c r="I377" s="57">
        <v>0.27986111111111112</v>
      </c>
      <c r="J377" s="67">
        <v>1</v>
      </c>
      <c r="K377" s="56" t="s">
        <v>95</v>
      </c>
      <c r="L377" s="69">
        <v>0</v>
      </c>
      <c r="M377" s="89">
        <v>0</v>
      </c>
      <c r="N377" s="69">
        <v>1</v>
      </c>
      <c r="O377" s="70" t="s">
        <v>63</v>
      </c>
      <c r="P377" s="70" t="s">
        <v>383</v>
      </c>
      <c r="Q377" s="69">
        <v>88</v>
      </c>
      <c r="R377" s="62">
        <v>1</v>
      </c>
      <c r="S377" s="70" t="s">
        <v>135</v>
      </c>
      <c r="T377" s="70" t="s">
        <v>39</v>
      </c>
      <c r="U377" s="70" t="s">
        <v>87</v>
      </c>
      <c r="V377" s="69">
        <v>40</v>
      </c>
      <c r="W377" s="69">
        <v>300</v>
      </c>
      <c r="X377" s="62" t="s">
        <v>145</v>
      </c>
      <c r="Y377" s="56" t="s">
        <v>121</v>
      </c>
      <c r="AA377" s="56" t="s">
        <v>1107</v>
      </c>
      <c r="AC377" s="70"/>
      <c r="AD377" s="62">
        <f>LOOKUP($D377,'Design Component Spatial Info'!$C$2:$C$230,'Design Component Spatial Info'!E$2:E$230)</f>
        <v>10</v>
      </c>
      <c r="AE377" s="62">
        <f>LOOKUP($D377,'Design Component Spatial Info'!$C$2:$C$230,'Design Component Spatial Info'!F$2:F$230)</f>
        <v>666639.55799999996</v>
      </c>
      <c r="AF377" s="62">
        <f>LOOKUP($D377,'Design Component Spatial Info'!$C$2:$C$230,'Design Component Spatial Info'!G$2:G$230)</f>
        <v>5522542.6699999999</v>
      </c>
      <c r="AG377" s="67">
        <f t="shared" si="13"/>
        <v>666832.39428290597</v>
      </c>
      <c r="AH377" s="67">
        <f t="shared" si="14"/>
        <v>5522772.4833329357</v>
      </c>
      <c r="AI377" s="136">
        <f>LOOKUP($D377,'Design Component Spatial Info'!$C$2:$C$230,'Design Component Spatial Info'!I$2:I$230)</f>
        <v>1382265.9386499999</v>
      </c>
      <c r="AJ377" s="136">
        <f>LOOKUP($D377,'Design Component Spatial Info'!$C$2:$C$230,'Design Component Spatial Info'!J$2:J$230)</f>
        <v>549477.61059000005</v>
      </c>
      <c r="AK377">
        <v>1382448</v>
      </c>
      <c r="AL377">
        <v>549716</v>
      </c>
    </row>
    <row r="378" spans="1:38" x14ac:dyDescent="0.2">
      <c r="A378" s="60" t="s">
        <v>764</v>
      </c>
      <c r="B378" s="60" t="s">
        <v>161</v>
      </c>
      <c r="C378" s="60" t="s">
        <v>31</v>
      </c>
      <c r="D378" s="58" t="s">
        <v>220</v>
      </c>
      <c r="E378" s="58" t="s">
        <v>799</v>
      </c>
      <c r="F378" s="65">
        <v>41759</v>
      </c>
      <c r="G378" s="60" t="s">
        <v>382</v>
      </c>
      <c r="H378" s="58" t="s">
        <v>947</v>
      </c>
      <c r="I378" s="57">
        <v>0.27986111111111112</v>
      </c>
      <c r="J378" s="67">
        <v>2</v>
      </c>
      <c r="K378" s="56" t="s">
        <v>95</v>
      </c>
      <c r="L378" s="69">
        <v>0</v>
      </c>
      <c r="M378" s="89">
        <v>0</v>
      </c>
      <c r="N378" s="69">
        <v>1</v>
      </c>
      <c r="O378" s="70" t="s">
        <v>63</v>
      </c>
      <c r="P378" s="70" t="s">
        <v>383</v>
      </c>
      <c r="Q378" s="69">
        <v>108</v>
      </c>
      <c r="R378" s="62">
        <v>1</v>
      </c>
      <c r="S378" s="70" t="s">
        <v>135</v>
      </c>
      <c r="T378" s="70" t="s">
        <v>144</v>
      </c>
      <c r="U378" s="70" t="s">
        <v>87</v>
      </c>
      <c r="V378" s="69">
        <v>160</v>
      </c>
      <c r="W378" s="69">
        <v>125</v>
      </c>
      <c r="X378" s="62" t="s">
        <v>145</v>
      </c>
      <c r="Y378" s="56" t="s">
        <v>121</v>
      </c>
      <c r="AA378" s="56" t="s">
        <v>1108</v>
      </c>
      <c r="AC378" s="70"/>
      <c r="AD378" s="62">
        <f>LOOKUP($D378,'Design Component Spatial Info'!$C$2:$C$230,'Design Component Spatial Info'!E$2:E$230)</f>
        <v>10</v>
      </c>
      <c r="AE378" s="62">
        <f>LOOKUP($D378,'Design Component Spatial Info'!$C$2:$C$230,'Design Component Spatial Info'!F$2:F$230)</f>
        <v>666639.55799999996</v>
      </c>
      <c r="AF378" s="62">
        <f>LOOKUP($D378,'Design Component Spatial Info'!$C$2:$C$230,'Design Component Spatial Info'!G$2:G$230)</f>
        <v>5522542.6699999999</v>
      </c>
      <c r="AG378" s="67">
        <f t="shared" si="13"/>
        <v>666682.31051791564</v>
      </c>
      <c r="AH378" s="67">
        <f t="shared" si="14"/>
        <v>5522425.2084224019</v>
      </c>
      <c r="AI378" s="136">
        <f>LOOKUP($D378,'Design Component Spatial Info'!$C$2:$C$230,'Design Component Spatial Info'!I$2:I$230)</f>
        <v>1382265.9386499999</v>
      </c>
      <c r="AJ378" s="136">
        <f>LOOKUP($D378,'Design Component Spatial Info'!$C$2:$C$230,'Design Component Spatial Info'!J$2:J$230)</f>
        <v>549477.61059000005</v>
      </c>
      <c r="AK378">
        <v>1382314</v>
      </c>
      <c r="AL378">
        <v>549362</v>
      </c>
    </row>
    <row r="379" spans="1:38" x14ac:dyDescent="0.2">
      <c r="A379" s="60" t="s">
        <v>764</v>
      </c>
      <c r="B379" s="60" t="s">
        <v>161</v>
      </c>
      <c r="C379" s="60" t="s">
        <v>31</v>
      </c>
      <c r="D379" s="58" t="s">
        <v>221</v>
      </c>
      <c r="E379" s="58" t="s">
        <v>1180</v>
      </c>
      <c r="F379" s="65">
        <v>41759</v>
      </c>
      <c r="G379" s="60" t="s">
        <v>382</v>
      </c>
      <c r="H379" s="58" t="s">
        <v>947</v>
      </c>
      <c r="I379" s="57">
        <v>0.28402777777777777</v>
      </c>
      <c r="J379" s="67">
        <v>1</v>
      </c>
      <c r="K379" s="56" t="s">
        <v>95</v>
      </c>
      <c r="L379" s="69">
        <v>0</v>
      </c>
      <c r="M379" s="89">
        <v>0</v>
      </c>
      <c r="N379" s="69">
        <v>1</v>
      </c>
      <c r="O379" s="70" t="s">
        <v>63</v>
      </c>
      <c r="P379" s="70" t="s">
        <v>383</v>
      </c>
      <c r="Q379" s="69">
        <v>30</v>
      </c>
      <c r="R379" s="62">
        <v>1</v>
      </c>
      <c r="S379" s="70" t="s">
        <v>75</v>
      </c>
      <c r="T379" s="70" t="s">
        <v>146</v>
      </c>
      <c r="U379" s="70" t="s">
        <v>83</v>
      </c>
      <c r="V379" s="69">
        <v>200</v>
      </c>
      <c r="W379" s="69">
        <v>75</v>
      </c>
      <c r="X379" s="62" t="s">
        <v>145</v>
      </c>
      <c r="Y379" s="56" t="s">
        <v>121</v>
      </c>
      <c r="AA379" s="56" t="s">
        <v>1109</v>
      </c>
      <c r="AC379" s="70"/>
      <c r="AD379" s="62">
        <f>LOOKUP($D379,'Design Component Spatial Info'!$C$2:$C$230,'Design Component Spatial Info'!E$2:E$230)</f>
        <v>10</v>
      </c>
      <c r="AE379" s="62">
        <f>LOOKUP($D379,'Design Component Spatial Info'!$C$2:$C$230,'Design Component Spatial Info'!F$2:F$230)</f>
        <v>666006.58400000003</v>
      </c>
      <c r="AF379" s="62">
        <f>LOOKUP($D379,'Design Component Spatial Info'!$C$2:$C$230,'Design Component Spatial Info'!G$2:G$230)</f>
        <v>5522055.1459999997</v>
      </c>
      <c r="AG379" s="67">
        <f t="shared" si="13"/>
        <v>665980.93248925055</v>
      </c>
      <c r="AH379" s="67">
        <f t="shared" si="14"/>
        <v>5521984.6690534409</v>
      </c>
      <c r="AI379" s="136">
        <f>LOOKUP($D379,'Design Component Spatial Info'!$C$2:$C$230,'Design Component Spatial Info'!I$2:I$230)</f>
        <v>1381654.94796</v>
      </c>
      <c r="AJ379" s="136">
        <f>LOOKUP($D379,'Design Component Spatial Info'!$C$2:$C$230,'Design Component Spatial Info'!J$2:J$230)</f>
        <v>548962.65055000002</v>
      </c>
      <c r="AK379">
        <v>1381632</v>
      </c>
      <c r="AL379">
        <v>548891</v>
      </c>
    </row>
    <row r="380" spans="1:38" x14ac:dyDescent="0.2">
      <c r="A380" s="60" t="s">
        <v>764</v>
      </c>
      <c r="B380" s="60" t="s">
        <v>161</v>
      </c>
      <c r="C380" s="60" t="s">
        <v>31</v>
      </c>
      <c r="D380" s="58" t="s">
        <v>221</v>
      </c>
      <c r="E380" s="58" t="s">
        <v>1180</v>
      </c>
      <c r="F380" s="65">
        <v>41759</v>
      </c>
      <c r="G380" s="60" t="s">
        <v>382</v>
      </c>
      <c r="H380" s="58" t="s">
        <v>947</v>
      </c>
      <c r="I380" s="57">
        <v>0.28402777777777777</v>
      </c>
      <c r="J380" s="67">
        <v>2</v>
      </c>
      <c r="K380" s="56" t="s">
        <v>95</v>
      </c>
      <c r="L380" s="69">
        <v>0</v>
      </c>
      <c r="M380" s="89">
        <v>0</v>
      </c>
      <c r="N380" s="69">
        <v>1</v>
      </c>
      <c r="O380" s="70" t="s">
        <v>63</v>
      </c>
      <c r="P380" s="70" t="s">
        <v>383</v>
      </c>
      <c r="Q380" s="69">
        <v>50</v>
      </c>
      <c r="R380" s="62">
        <v>1</v>
      </c>
      <c r="S380" s="70" t="s">
        <v>135</v>
      </c>
      <c r="T380" s="70" t="s">
        <v>103</v>
      </c>
      <c r="U380" s="70" t="s">
        <v>85</v>
      </c>
      <c r="V380" s="69">
        <v>130</v>
      </c>
      <c r="W380" s="69">
        <v>200</v>
      </c>
      <c r="X380" s="62" t="s">
        <v>145</v>
      </c>
      <c r="Y380" s="56" t="s">
        <v>121</v>
      </c>
      <c r="AA380" s="56" t="s">
        <v>1110</v>
      </c>
      <c r="AC380" s="70"/>
      <c r="AD380" s="62">
        <f>LOOKUP($D380,'Design Component Spatial Info'!$C$2:$C$230,'Design Component Spatial Info'!E$2:E$230)</f>
        <v>10</v>
      </c>
      <c r="AE380" s="62">
        <f>LOOKUP($D380,'Design Component Spatial Info'!$C$2:$C$230,'Design Component Spatial Info'!F$2:F$230)</f>
        <v>666006.58400000003</v>
      </c>
      <c r="AF380" s="62">
        <f>LOOKUP($D380,'Design Component Spatial Info'!$C$2:$C$230,'Design Component Spatial Info'!G$2:G$230)</f>
        <v>5522055.1459999997</v>
      </c>
      <c r="AG380" s="67">
        <f t="shared" si="13"/>
        <v>666159.79288862378</v>
      </c>
      <c r="AH380" s="67">
        <f t="shared" si="14"/>
        <v>5521926.5884780623</v>
      </c>
      <c r="AI380" s="136">
        <f>LOOKUP($D380,'Design Component Spatial Info'!$C$2:$C$230,'Design Component Spatial Info'!I$2:I$230)</f>
        <v>1381654.94796</v>
      </c>
      <c r="AJ380" s="136">
        <f>LOOKUP($D380,'Design Component Spatial Info'!$C$2:$C$230,'Design Component Spatial Info'!J$2:J$230)</f>
        <v>548962.65055000002</v>
      </c>
      <c r="AK380">
        <v>1381814</v>
      </c>
      <c r="AL380">
        <v>548841</v>
      </c>
    </row>
    <row r="381" spans="1:38" x14ac:dyDescent="0.2">
      <c r="A381" s="60" t="s">
        <v>764</v>
      </c>
      <c r="B381" s="60" t="s">
        <v>161</v>
      </c>
      <c r="C381" s="60" t="s">
        <v>31</v>
      </c>
      <c r="D381" s="58" t="s">
        <v>222</v>
      </c>
      <c r="E381" s="58" t="s">
        <v>1180</v>
      </c>
      <c r="F381" s="65">
        <v>41759</v>
      </c>
      <c r="G381" s="60" t="s">
        <v>382</v>
      </c>
      <c r="H381" s="58" t="s">
        <v>947</v>
      </c>
      <c r="I381" s="57">
        <v>0.28888888888888892</v>
      </c>
      <c r="J381" s="67">
        <v>1</v>
      </c>
      <c r="K381" s="56" t="s">
        <v>95</v>
      </c>
      <c r="L381" s="69">
        <v>0</v>
      </c>
      <c r="M381" s="89">
        <v>0</v>
      </c>
      <c r="N381" s="69">
        <v>1</v>
      </c>
      <c r="O381" s="70" t="s">
        <v>63</v>
      </c>
      <c r="P381" s="70" t="s">
        <v>141</v>
      </c>
      <c r="Q381" s="69"/>
      <c r="R381" s="62">
        <v>0</v>
      </c>
      <c r="S381" s="70"/>
      <c r="T381" s="70"/>
      <c r="U381" s="70"/>
      <c r="V381" s="69"/>
      <c r="W381" s="69"/>
      <c r="AC381" s="70"/>
      <c r="AD381" s="62">
        <f>LOOKUP($D381,'Design Component Spatial Info'!$C$2:$C$230,'Design Component Spatial Info'!E$2:E$230)</f>
        <v>10</v>
      </c>
      <c r="AE381" s="62">
        <f>LOOKUP($D381,'Design Component Spatial Info'!$C$2:$C$230,'Design Component Spatial Info'!F$2:F$230)</f>
        <v>665334.48199999996</v>
      </c>
      <c r="AF381" s="62">
        <f>LOOKUP($D381,'Design Component Spatial Info'!$C$2:$C$230,'Design Component Spatial Info'!G$2:G$230)</f>
        <v>5521136.5590000004</v>
      </c>
      <c r="AG381" s="67">
        <f t="shared" si="13"/>
        <v>0</v>
      </c>
      <c r="AH381" s="67">
        <f t="shared" si="14"/>
        <v>0</v>
      </c>
      <c r="AI381" s="136">
        <f>LOOKUP($D381,'Design Component Spatial Info'!$C$2:$C$230,'Design Component Spatial Info'!I$2:I$230)</f>
        <v>1381023.88197</v>
      </c>
      <c r="AJ381" s="136">
        <f>LOOKUP($D381,'Design Component Spatial Info'!$C$2:$C$230,'Design Component Spatial Info'!J$2:J$230)</f>
        <v>548015.38584999996</v>
      </c>
    </row>
    <row r="382" spans="1:38" x14ac:dyDescent="0.2">
      <c r="A382" s="60" t="s">
        <v>764</v>
      </c>
      <c r="B382" s="60" t="s">
        <v>161</v>
      </c>
      <c r="C382" s="60" t="s">
        <v>31</v>
      </c>
      <c r="D382" s="58" t="s">
        <v>223</v>
      </c>
      <c r="E382" s="58" t="s">
        <v>1181</v>
      </c>
      <c r="F382" s="65">
        <v>41759</v>
      </c>
      <c r="G382" s="60" t="s">
        <v>382</v>
      </c>
      <c r="H382" s="58" t="s">
        <v>947</v>
      </c>
      <c r="I382" s="57">
        <v>0.29375000000000001</v>
      </c>
      <c r="J382" s="67">
        <v>1</v>
      </c>
      <c r="K382" s="56" t="s">
        <v>95</v>
      </c>
      <c r="L382" s="69">
        <v>0</v>
      </c>
      <c r="M382" s="89">
        <v>0</v>
      </c>
      <c r="N382" s="69">
        <v>1</v>
      </c>
      <c r="O382" s="70" t="s">
        <v>63</v>
      </c>
      <c r="P382" s="70" t="s">
        <v>141</v>
      </c>
      <c r="Q382" s="69"/>
      <c r="R382" s="62">
        <v>0</v>
      </c>
      <c r="S382" s="70"/>
      <c r="T382" s="70"/>
      <c r="U382" s="70"/>
      <c r="V382" s="69"/>
      <c r="W382" s="69"/>
      <c r="AC382" s="70"/>
      <c r="AD382" s="62">
        <f>LOOKUP($D382,'Design Component Spatial Info'!$C$2:$C$230,'Design Component Spatial Info'!E$2:E$230)</f>
        <v>10</v>
      </c>
      <c r="AE382" s="62">
        <f>LOOKUP($D382,'Design Component Spatial Info'!$C$2:$C$230,'Design Component Spatial Info'!F$2:F$230)</f>
        <v>665243.86100000003</v>
      </c>
      <c r="AF382" s="62">
        <f>LOOKUP($D382,'Design Component Spatial Info'!$C$2:$C$230,'Design Component Spatial Info'!G$2:G$230)</f>
        <v>5519691.5029999996</v>
      </c>
      <c r="AG382" s="67">
        <f t="shared" si="13"/>
        <v>0</v>
      </c>
      <c r="AH382" s="67">
        <f t="shared" si="14"/>
        <v>0</v>
      </c>
      <c r="AI382" s="136">
        <f>LOOKUP($D382,'Design Component Spatial Info'!$C$2:$C$230,'Design Component Spatial Info'!I$2:I$230)</f>
        <v>1380997.13316</v>
      </c>
      <c r="AJ382" s="136">
        <f>LOOKUP($D382,'Design Component Spatial Info'!$C$2:$C$230,'Design Component Spatial Info'!J$2:J$230)</f>
        <v>546567.96175999998</v>
      </c>
    </row>
    <row r="383" spans="1:38" x14ac:dyDescent="0.2">
      <c r="A383" s="60" t="s">
        <v>764</v>
      </c>
      <c r="B383" s="60" t="s">
        <v>161</v>
      </c>
      <c r="C383" s="60" t="s">
        <v>31</v>
      </c>
      <c r="D383" s="58" t="s">
        <v>224</v>
      </c>
      <c r="E383" s="58" t="s">
        <v>1182</v>
      </c>
      <c r="F383" s="65">
        <v>41759</v>
      </c>
      <c r="G383" s="60" t="s">
        <v>382</v>
      </c>
      <c r="H383" s="58" t="s">
        <v>947</v>
      </c>
      <c r="I383" s="57">
        <v>0.29791666666666666</v>
      </c>
      <c r="J383" s="67">
        <v>1</v>
      </c>
      <c r="K383" s="56" t="s">
        <v>95</v>
      </c>
      <c r="L383" s="69">
        <v>0</v>
      </c>
      <c r="M383" s="89">
        <v>0</v>
      </c>
      <c r="N383" s="69">
        <v>1</v>
      </c>
      <c r="O383" s="70" t="s">
        <v>63</v>
      </c>
      <c r="P383" s="70" t="s">
        <v>141</v>
      </c>
      <c r="Q383" s="69"/>
      <c r="R383" s="62">
        <v>0</v>
      </c>
      <c r="S383" s="70"/>
      <c r="T383" s="70"/>
      <c r="U383" s="70"/>
      <c r="V383" s="69"/>
      <c r="W383" s="69"/>
      <c r="AC383" s="70"/>
      <c r="AD383" s="62">
        <f>LOOKUP($D383,'Design Component Spatial Info'!$C$2:$C$230,'Design Component Spatial Info'!E$2:E$230)</f>
        <v>10</v>
      </c>
      <c r="AE383" s="62">
        <f>LOOKUP($D383,'Design Component Spatial Info'!$C$2:$C$230,'Design Component Spatial Info'!F$2:F$230)</f>
        <v>664707.245</v>
      </c>
      <c r="AF383" s="62">
        <f>LOOKUP($D383,'Design Component Spatial Info'!$C$2:$C$230,'Design Component Spatial Info'!G$2:G$230)</f>
        <v>5519151.8679999998</v>
      </c>
      <c r="AG383" s="67">
        <f t="shared" si="13"/>
        <v>0</v>
      </c>
      <c r="AH383" s="67">
        <f t="shared" si="14"/>
        <v>0</v>
      </c>
      <c r="AI383" s="136">
        <f>LOOKUP($D383,'Design Component Spatial Info'!$C$2:$C$230,'Design Component Spatial Info'!I$2:I$230)</f>
        <v>1380484.70891</v>
      </c>
      <c r="AJ383" s="136">
        <f>LOOKUP($D383,'Design Component Spatial Info'!$C$2:$C$230,'Design Component Spatial Info'!J$2:J$230)</f>
        <v>546005.22236999997</v>
      </c>
    </row>
    <row r="384" spans="1:38" x14ac:dyDescent="0.2">
      <c r="A384" s="60" t="s">
        <v>764</v>
      </c>
      <c r="B384" s="60" t="s">
        <v>161</v>
      </c>
      <c r="C384" s="60" t="s">
        <v>31</v>
      </c>
      <c r="D384" s="58" t="s">
        <v>225</v>
      </c>
      <c r="E384" s="58" t="s">
        <v>1182</v>
      </c>
      <c r="F384" s="65">
        <v>41759</v>
      </c>
      <c r="G384" s="60" t="s">
        <v>382</v>
      </c>
      <c r="H384" s="58" t="s">
        <v>947</v>
      </c>
      <c r="I384" s="57">
        <v>0.30208333333333331</v>
      </c>
      <c r="J384" s="67">
        <v>1</v>
      </c>
      <c r="K384" s="56" t="s">
        <v>95</v>
      </c>
      <c r="L384" s="69">
        <v>0</v>
      </c>
      <c r="M384" s="89">
        <v>0</v>
      </c>
      <c r="N384" s="69">
        <v>1</v>
      </c>
      <c r="O384" s="70" t="s">
        <v>63</v>
      </c>
      <c r="P384" s="70" t="s">
        <v>141</v>
      </c>
      <c r="Q384" s="69"/>
      <c r="R384" s="62">
        <v>0</v>
      </c>
      <c r="S384" s="70"/>
      <c r="T384" s="70"/>
      <c r="U384" s="70"/>
      <c r="V384" s="69"/>
      <c r="W384" s="69"/>
      <c r="AC384" s="70"/>
      <c r="AD384" s="62">
        <f>LOOKUP($D384,'Design Component Spatial Info'!$C$2:$C$230,'Design Component Spatial Info'!E$2:E$230)</f>
        <v>10</v>
      </c>
      <c r="AE384" s="62">
        <f>LOOKUP($D384,'Design Component Spatial Info'!$C$2:$C$230,'Design Component Spatial Info'!F$2:F$230)</f>
        <v>664285.18299999996</v>
      </c>
      <c r="AF384" s="62">
        <f>LOOKUP($D384,'Design Component Spatial Info'!$C$2:$C$230,'Design Component Spatial Info'!G$2:G$230)</f>
        <v>5518559.4500000002</v>
      </c>
      <c r="AG384" s="67">
        <f t="shared" si="13"/>
        <v>0</v>
      </c>
      <c r="AH384" s="67">
        <f t="shared" si="14"/>
        <v>0</v>
      </c>
      <c r="AI384" s="136">
        <f>LOOKUP($D384,'Design Component Spatial Info'!$C$2:$C$230,'Design Component Spatial Info'!I$2:I$230)</f>
        <v>1380089.0864500001</v>
      </c>
      <c r="AJ384" s="136">
        <f>LOOKUP($D384,'Design Component Spatial Info'!$C$2:$C$230,'Design Component Spatial Info'!J$2:J$230)</f>
        <v>545394.82738000003</v>
      </c>
    </row>
    <row r="385" spans="1:38" x14ac:dyDescent="0.2">
      <c r="A385" s="60" t="s">
        <v>764</v>
      </c>
      <c r="B385" s="60" t="s">
        <v>161</v>
      </c>
      <c r="C385" s="60" t="s">
        <v>31</v>
      </c>
      <c r="D385" s="58" t="s">
        <v>226</v>
      </c>
      <c r="E385" s="58" t="s">
        <v>797</v>
      </c>
      <c r="F385" s="65">
        <v>41759</v>
      </c>
      <c r="G385" s="60" t="s">
        <v>382</v>
      </c>
      <c r="H385" s="58" t="s">
        <v>947</v>
      </c>
      <c r="I385" s="57">
        <v>0.30624999999999997</v>
      </c>
      <c r="J385" s="67">
        <v>1</v>
      </c>
      <c r="K385" s="56" t="s">
        <v>95</v>
      </c>
      <c r="L385" s="69">
        <v>1</v>
      </c>
      <c r="M385" s="89">
        <v>0</v>
      </c>
      <c r="N385" s="69">
        <v>1</v>
      </c>
      <c r="O385" s="70" t="s">
        <v>63</v>
      </c>
      <c r="P385" s="70" t="s">
        <v>141</v>
      </c>
      <c r="Q385" s="69"/>
      <c r="R385" s="62">
        <v>0</v>
      </c>
      <c r="S385" s="70"/>
      <c r="T385" s="70"/>
      <c r="U385" s="70"/>
      <c r="V385" s="69"/>
      <c r="W385" s="69"/>
      <c r="AC385" s="70"/>
      <c r="AD385" s="62">
        <f>LOOKUP($D385,'Design Component Spatial Info'!$C$2:$C$230,'Design Component Spatial Info'!E$2:E$230)</f>
        <v>10</v>
      </c>
      <c r="AE385" s="62">
        <f>LOOKUP($D385,'Design Component Spatial Info'!$C$2:$C$230,'Design Component Spatial Info'!F$2:F$230)</f>
        <v>663784.59</v>
      </c>
      <c r="AF385" s="62">
        <f>LOOKUP($D385,'Design Component Spatial Info'!$C$2:$C$230,'Design Component Spatial Info'!G$2:G$230)</f>
        <v>5518003.6059999997</v>
      </c>
      <c r="AG385" s="67">
        <f t="shared" si="13"/>
        <v>0</v>
      </c>
      <c r="AH385" s="67">
        <f t="shared" si="14"/>
        <v>0</v>
      </c>
      <c r="AI385" s="136">
        <f>LOOKUP($D385,'Design Component Spatial Info'!$C$2:$C$230,'Design Component Spatial Info'!I$2:I$230)</f>
        <v>1379613.3651399999</v>
      </c>
      <c r="AJ385" s="136">
        <f>LOOKUP($D385,'Design Component Spatial Info'!$C$2:$C$230,'Design Component Spatial Info'!J$2:J$230)</f>
        <v>544817.49745000002</v>
      </c>
    </row>
    <row r="386" spans="1:38" x14ac:dyDescent="0.2">
      <c r="A386" s="60" t="s">
        <v>764</v>
      </c>
      <c r="B386" s="60" t="s">
        <v>161</v>
      </c>
      <c r="C386" s="60" t="s">
        <v>31</v>
      </c>
      <c r="D386" s="70" t="s">
        <v>227</v>
      </c>
      <c r="E386" s="58" t="s">
        <v>1183</v>
      </c>
      <c r="F386" s="65">
        <v>41759</v>
      </c>
      <c r="G386" s="60" t="s">
        <v>382</v>
      </c>
      <c r="H386" s="58" t="s">
        <v>947</v>
      </c>
      <c r="I386" s="57">
        <v>0.31041666666666667</v>
      </c>
      <c r="J386" s="67">
        <v>1</v>
      </c>
      <c r="K386" s="56" t="s">
        <v>95</v>
      </c>
      <c r="L386" s="69">
        <v>1</v>
      </c>
      <c r="M386" s="89">
        <v>0</v>
      </c>
      <c r="N386" s="69">
        <v>1</v>
      </c>
      <c r="O386" s="70" t="s">
        <v>63</v>
      </c>
      <c r="P386" s="70" t="s">
        <v>141</v>
      </c>
      <c r="Q386" s="69"/>
      <c r="R386" s="62">
        <v>0</v>
      </c>
      <c r="S386" s="70"/>
      <c r="T386" s="70"/>
      <c r="U386" s="70"/>
      <c r="V386" s="69"/>
      <c r="W386" s="69"/>
      <c r="AB386" s="70"/>
      <c r="AD386" s="62">
        <f>LOOKUP($D386,'Design Component Spatial Info'!$C$2:$C$230,'Design Component Spatial Info'!E$2:E$230)</f>
        <v>10</v>
      </c>
      <c r="AE386" s="62">
        <f>LOOKUP($D386,'Design Component Spatial Info'!$C$2:$C$230,'Design Component Spatial Info'!F$2:F$230)</f>
        <v>663352.18000000005</v>
      </c>
      <c r="AF386" s="62">
        <f>LOOKUP($D386,'Design Component Spatial Info'!$C$2:$C$230,'Design Component Spatial Info'!G$2:G$230)</f>
        <v>5517419.9800000004</v>
      </c>
      <c r="AG386" s="67">
        <f t="shared" si="13"/>
        <v>0</v>
      </c>
      <c r="AH386" s="67">
        <f t="shared" si="14"/>
        <v>0</v>
      </c>
      <c r="AI386" s="136">
        <f>LOOKUP($D386,'Design Component Spatial Info'!$C$2:$C$230,'Design Component Spatial Info'!I$2:I$230)</f>
        <v>1379207.00229</v>
      </c>
      <c r="AJ386" s="136">
        <f>LOOKUP($D386,'Design Component Spatial Info'!$C$2:$C$230,'Design Component Spatial Info'!J$2:J$230)</f>
        <v>544215.43394999998</v>
      </c>
    </row>
    <row r="387" spans="1:38" x14ac:dyDescent="0.2">
      <c r="A387" s="60" t="s">
        <v>764</v>
      </c>
      <c r="B387" s="60" t="s">
        <v>161</v>
      </c>
      <c r="C387" s="60" t="s">
        <v>31</v>
      </c>
      <c r="D387" s="60" t="s">
        <v>229</v>
      </c>
      <c r="E387" s="58" t="s">
        <v>1184</v>
      </c>
      <c r="F387" s="65">
        <v>41759</v>
      </c>
      <c r="G387" s="60" t="s">
        <v>926</v>
      </c>
      <c r="H387" s="58" t="s">
        <v>947</v>
      </c>
      <c r="I387" s="57">
        <v>0.25972222222222224</v>
      </c>
      <c r="J387" s="67">
        <v>1</v>
      </c>
      <c r="K387" s="56" t="s">
        <v>95</v>
      </c>
      <c r="L387" s="69">
        <v>3</v>
      </c>
      <c r="M387" s="89">
        <v>1</v>
      </c>
      <c r="N387" s="69">
        <v>1</v>
      </c>
      <c r="O387" s="70" t="s">
        <v>63</v>
      </c>
      <c r="P387" s="70" t="s">
        <v>141</v>
      </c>
      <c r="Q387" s="69"/>
      <c r="R387" s="62">
        <v>0</v>
      </c>
      <c r="S387" s="70"/>
      <c r="T387" s="70"/>
      <c r="U387" s="70"/>
      <c r="V387" s="69"/>
      <c r="W387" s="69"/>
      <c r="AC387" s="70"/>
      <c r="AD387" s="62">
        <f>LOOKUP($D387,'Design Component Spatial Info'!$C$2:$C$230,'Design Component Spatial Info'!E$2:E$230)</f>
        <v>10</v>
      </c>
      <c r="AE387" s="62">
        <f>LOOKUP($D387,'Design Component Spatial Info'!$C$2:$C$230,'Design Component Spatial Info'!F$2:F$230)</f>
        <v>669400.40899999999</v>
      </c>
      <c r="AF387" s="62">
        <f>LOOKUP($D387,'Design Component Spatial Info'!$C$2:$C$230,'Design Component Spatial Info'!G$2:G$230)</f>
        <v>5544174.1859999998</v>
      </c>
      <c r="AG387" s="67">
        <f t="shared" si="13"/>
        <v>0</v>
      </c>
      <c r="AH387" s="67">
        <f t="shared" si="14"/>
        <v>0</v>
      </c>
      <c r="AI387" s="136">
        <f>LOOKUP($D387,'Design Component Spatial Info'!$C$2:$C$230,'Design Component Spatial Info'!I$2:I$230)</f>
        <v>1378958.85992</v>
      </c>
      <c r="AJ387" s="136">
        <f>LOOKUP($D387,'Design Component Spatial Info'!$C$2:$C$230,'Design Component Spatial Info'!J$2:J$230)</f>
        <v>543490.88717</v>
      </c>
    </row>
    <row r="388" spans="1:38" x14ac:dyDescent="0.2">
      <c r="A388" s="60" t="s">
        <v>764</v>
      </c>
      <c r="B388" s="60" t="s">
        <v>161</v>
      </c>
      <c r="C388" s="60" t="s">
        <v>31</v>
      </c>
      <c r="D388" s="60" t="s">
        <v>230</v>
      </c>
      <c r="E388" s="58" t="s">
        <v>1185</v>
      </c>
      <c r="F388" s="65">
        <v>41759</v>
      </c>
      <c r="G388" s="60" t="s">
        <v>926</v>
      </c>
      <c r="H388" s="58" t="s">
        <v>947</v>
      </c>
      <c r="I388" s="57">
        <v>0.26597222222222222</v>
      </c>
      <c r="J388" s="67">
        <v>1</v>
      </c>
      <c r="K388" s="56" t="s">
        <v>95</v>
      </c>
      <c r="L388" s="69">
        <v>3</v>
      </c>
      <c r="M388" s="69">
        <v>1</v>
      </c>
      <c r="N388" s="69">
        <v>1</v>
      </c>
      <c r="O388" s="70" t="s">
        <v>63</v>
      </c>
      <c r="P388" s="70" t="s">
        <v>141</v>
      </c>
      <c r="Q388" s="69"/>
      <c r="R388" s="62">
        <v>0</v>
      </c>
      <c r="S388" s="70"/>
      <c r="T388" s="70"/>
      <c r="U388" s="70"/>
      <c r="V388" s="69"/>
      <c r="W388" s="69"/>
      <c r="AC388" s="70"/>
      <c r="AD388" s="62">
        <f>LOOKUP($D388,'Design Component Spatial Info'!$C$2:$C$230,'Design Component Spatial Info'!E$2:E$230)</f>
        <v>10</v>
      </c>
      <c r="AE388" s="62">
        <f>LOOKUP($D388,'Design Component Spatial Info'!$C$2:$C$230,'Design Component Spatial Info'!F$2:F$230)</f>
        <v>668725.07200000004</v>
      </c>
      <c r="AF388" s="62">
        <f>LOOKUP($D388,'Design Component Spatial Info'!$C$2:$C$230,'Design Component Spatial Info'!G$2:G$230)</f>
        <v>5542891.5279999999</v>
      </c>
      <c r="AG388" s="67">
        <f t="shared" si="13"/>
        <v>0</v>
      </c>
      <c r="AH388" s="67">
        <f t="shared" si="14"/>
        <v>0</v>
      </c>
      <c r="AI388" s="136">
        <f>LOOKUP($D388,'Design Component Spatial Info'!$C$2:$C$230,'Design Component Spatial Info'!I$2:I$230)</f>
        <v>1384069.4064799999</v>
      </c>
      <c r="AJ388" s="136">
        <f>LOOKUP($D388,'Design Component Spatial Info'!$C$2:$C$230,'Design Component Spatial Info'!J$2:J$230)</f>
        <v>571209.30993999995</v>
      </c>
    </row>
    <row r="389" spans="1:38" x14ac:dyDescent="0.2">
      <c r="A389" s="60" t="s">
        <v>764</v>
      </c>
      <c r="B389" s="60" t="s">
        <v>161</v>
      </c>
      <c r="C389" s="60" t="s">
        <v>31</v>
      </c>
      <c r="D389" s="60" t="s">
        <v>231</v>
      </c>
      <c r="E389" s="58" t="s">
        <v>1185</v>
      </c>
      <c r="F389" s="65">
        <v>41759</v>
      </c>
      <c r="G389" s="60" t="s">
        <v>926</v>
      </c>
      <c r="H389" s="58" t="s">
        <v>947</v>
      </c>
      <c r="I389" s="57">
        <v>0.27083333333333331</v>
      </c>
      <c r="J389" s="67">
        <v>1</v>
      </c>
      <c r="K389" s="56" t="s">
        <v>95</v>
      </c>
      <c r="L389" s="69">
        <v>3</v>
      </c>
      <c r="M389" s="69">
        <v>1</v>
      </c>
      <c r="N389" s="69">
        <v>1</v>
      </c>
      <c r="O389" s="70" t="s">
        <v>63</v>
      </c>
      <c r="P389" s="70" t="s">
        <v>141</v>
      </c>
      <c r="Q389" s="69"/>
      <c r="R389" s="62">
        <v>0</v>
      </c>
      <c r="S389" s="70"/>
      <c r="T389" s="70"/>
      <c r="U389" s="70"/>
      <c r="V389" s="69"/>
      <c r="W389" s="69"/>
      <c r="AC389" s="70"/>
      <c r="AD389" s="62">
        <f>LOOKUP($D389,'Design Component Spatial Info'!$C$2:$C$230,'Design Component Spatial Info'!E$2:E$230)</f>
        <v>10</v>
      </c>
      <c r="AE389" s="62">
        <f>LOOKUP($D389,'Design Component Spatial Info'!$C$2:$C$230,'Design Component Spatial Info'!F$2:F$230)</f>
        <v>668210.17200000002</v>
      </c>
      <c r="AF389" s="62">
        <f>LOOKUP($D389,'Design Component Spatial Info'!$C$2:$C$230,'Design Component Spatial Info'!G$2:G$230)</f>
        <v>5542305.415</v>
      </c>
      <c r="AG389" s="67">
        <f t="shared" si="13"/>
        <v>0</v>
      </c>
      <c r="AH389" s="67">
        <f t="shared" si="14"/>
        <v>0</v>
      </c>
      <c r="AI389" s="136">
        <f>LOOKUP($D389,'Design Component Spatial Info'!$C$2:$C$230,'Design Component Spatial Info'!I$2:I$230)</f>
        <v>1383451.31981</v>
      </c>
      <c r="AJ389" s="136">
        <f>LOOKUP($D389,'Design Component Spatial Info'!$C$2:$C$230,'Design Component Spatial Info'!J$2:J$230)</f>
        <v>569898.00644000003</v>
      </c>
    </row>
    <row r="390" spans="1:38" x14ac:dyDescent="0.2">
      <c r="A390" s="60" t="s">
        <v>764</v>
      </c>
      <c r="B390" s="60" t="s">
        <v>161</v>
      </c>
      <c r="C390" s="60" t="s">
        <v>31</v>
      </c>
      <c r="D390" s="60" t="s">
        <v>232</v>
      </c>
      <c r="E390" s="58" t="s">
        <v>1186</v>
      </c>
      <c r="F390" s="65">
        <v>41759</v>
      </c>
      <c r="G390" s="60" t="s">
        <v>926</v>
      </c>
      <c r="H390" s="58" t="s">
        <v>947</v>
      </c>
      <c r="I390" s="57">
        <v>0.27499999999999997</v>
      </c>
      <c r="J390" s="67">
        <v>1</v>
      </c>
      <c r="K390" s="56" t="s">
        <v>95</v>
      </c>
      <c r="L390" s="69">
        <v>3</v>
      </c>
      <c r="M390" s="69">
        <v>0</v>
      </c>
      <c r="N390" s="69">
        <v>1</v>
      </c>
      <c r="O390" s="70" t="s">
        <v>63</v>
      </c>
      <c r="P390" s="70" t="s">
        <v>383</v>
      </c>
      <c r="Q390" s="69">
        <v>80</v>
      </c>
      <c r="R390" s="70">
        <v>1</v>
      </c>
      <c r="S390" s="70" t="s">
        <v>75</v>
      </c>
      <c r="T390" s="70" t="s">
        <v>146</v>
      </c>
      <c r="U390" s="70" t="s">
        <v>83</v>
      </c>
      <c r="V390" s="69">
        <v>88</v>
      </c>
      <c r="W390" s="69">
        <v>150</v>
      </c>
      <c r="X390" s="62" t="s">
        <v>145</v>
      </c>
      <c r="Y390" s="56" t="s">
        <v>121</v>
      </c>
      <c r="AA390" s="56" t="s">
        <v>1111</v>
      </c>
      <c r="AC390" s="70"/>
      <c r="AD390" s="62">
        <f>LOOKUP($D390,'Design Component Spatial Info'!$C$2:$C$230,'Design Component Spatial Info'!E$2:E$230)</f>
        <v>10</v>
      </c>
      <c r="AE390" s="62">
        <f>LOOKUP($D390,'Design Component Spatial Info'!$C$2:$C$230,'Design Component Spatial Info'!F$2:F$230)</f>
        <v>667818.97100000002</v>
      </c>
      <c r="AF390" s="62">
        <f>LOOKUP($D390,'Design Component Spatial Info'!$C$2:$C$230,'Design Component Spatial Info'!G$2:G$230)</f>
        <v>5541659.0379999997</v>
      </c>
      <c r="AG390" s="67">
        <f t="shared" si="13"/>
        <v>667968.8796240529</v>
      </c>
      <c r="AH390" s="67">
        <f t="shared" si="14"/>
        <v>5541664.2729245052</v>
      </c>
      <c r="AI390" s="136">
        <f>LOOKUP($D390,'Design Component Spatial Info'!$C$2:$C$230,'Design Component Spatial Info'!I$2:I$230)</f>
        <v>1382962.7689</v>
      </c>
      <c r="AJ390" s="136">
        <f>LOOKUP($D390,'Design Component Spatial Info'!$C$2:$C$230,'Design Component Spatial Info'!J$2:J$230)</f>
        <v>569289.70389999996</v>
      </c>
      <c r="AK390">
        <v>1382750</v>
      </c>
      <c r="AL390">
        <v>568639</v>
      </c>
    </row>
    <row r="391" spans="1:38" x14ac:dyDescent="0.2">
      <c r="A391" s="60" t="s">
        <v>764</v>
      </c>
      <c r="B391" s="60" t="s">
        <v>161</v>
      </c>
      <c r="C391" s="60" t="s">
        <v>31</v>
      </c>
      <c r="D391" s="60" t="s">
        <v>233</v>
      </c>
      <c r="E391" s="58" t="s">
        <v>1187</v>
      </c>
      <c r="F391" s="65">
        <v>41759</v>
      </c>
      <c r="G391" s="60" t="s">
        <v>926</v>
      </c>
      <c r="H391" s="58" t="s">
        <v>947</v>
      </c>
      <c r="I391" s="57">
        <v>0.27847222222222223</v>
      </c>
      <c r="J391" s="67">
        <v>1</v>
      </c>
      <c r="K391" s="56" t="s">
        <v>95</v>
      </c>
      <c r="L391" s="69">
        <v>3</v>
      </c>
      <c r="M391" s="69">
        <v>0</v>
      </c>
      <c r="N391" s="69">
        <v>1</v>
      </c>
      <c r="O391" s="70" t="s">
        <v>63</v>
      </c>
      <c r="P391" s="70" t="s">
        <v>383</v>
      </c>
      <c r="Q391" s="69">
        <v>240</v>
      </c>
      <c r="R391" s="70">
        <v>1</v>
      </c>
      <c r="S391" s="70" t="s">
        <v>135</v>
      </c>
      <c r="T391" s="70" t="s">
        <v>39</v>
      </c>
      <c r="U391" s="70" t="s">
        <v>87</v>
      </c>
      <c r="V391" s="69">
        <v>200</v>
      </c>
      <c r="W391" s="69">
        <v>400</v>
      </c>
      <c r="X391" s="62" t="s">
        <v>145</v>
      </c>
      <c r="Y391" s="56" t="s">
        <v>121</v>
      </c>
      <c r="AA391" s="56" t="s">
        <v>1112</v>
      </c>
      <c r="AC391" s="70"/>
      <c r="AD391" s="62">
        <f>LOOKUP($D391,'Design Component Spatial Info'!$C$2:$C$230,'Design Component Spatial Info'!E$2:E$230)</f>
        <v>10</v>
      </c>
      <c r="AE391" s="62">
        <f>LOOKUP($D391,'Design Component Spatial Info'!$C$2:$C$230,'Design Component Spatial Info'!F$2:F$230)</f>
        <v>667457.75399999996</v>
      </c>
      <c r="AF391" s="62">
        <f>LOOKUP($D391,'Design Component Spatial Info'!$C$2:$C$230,'Design Component Spatial Info'!G$2:G$230)</f>
        <v>5540957.1619999995</v>
      </c>
      <c r="AG391" s="67">
        <f t="shared" ref="AG391:AG454" si="15">IF(V391="",0,SIN(RADIANS(VALUE(V391)))*VALUE(W391)+AE391)</f>
        <v>667320.94594266964</v>
      </c>
      <c r="AH391" s="67">
        <f t="shared" ref="AH391:AH454" si="16">IF(V391="",0,COS(RADIANS(VALUE(V391)))*VALUE(W391)+AF391)</f>
        <v>5540581.284951685</v>
      </c>
      <c r="AI391" s="136">
        <f>LOOKUP($D391,'Design Component Spatial Info'!$C$2:$C$230,'Design Component Spatial Info'!I$2:I$230)</f>
        <v>1382600.4549799999</v>
      </c>
      <c r="AJ391" s="136">
        <f>LOOKUP($D391,'Design Component Spatial Info'!$C$2:$C$230,'Design Component Spatial Info'!J$2:J$230)</f>
        <v>568626.65462000004</v>
      </c>
      <c r="AK391">
        <v>1382150</v>
      </c>
      <c r="AL391">
        <v>567528</v>
      </c>
    </row>
    <row r="392" spans="1:38" x14ac:dyDescent="0.2">
      <c r="A392" s="60" t="s">
        <v>764</v>
      </c>
      <c r="B392" s="60" t="s">
        <v>161</v>
      </c>
      <c r="C392" s="60" t="s">
        <v>31</v>
      </c>
      <c r="D392" s="60" t="s">
        <v>234</v>
      </c>
      <c r="E392" s="58" t="s">
        <v>1188</v>
      </c>
      <c r="F392" s="65">
        <v>41759</v>
      </c>
      <c r="G392" s="60" t="s">
        <v>926</v>
      </c>
      <c r="H392" s="58" t="s">
        <v>947</v>
      </c>
      <c r="I392" s="57">
        <v>0.28333333333333333</v>
      </c>
      <c r="J392" s="67">
        <v>1</v>
      </c>
      <c r="K392" s="56" t="s">
        <v>95</v>
      </c>
      <c r="L392" s="69">
        <v>3</v>
      </c>
      <c r="M392" s="69">
        <v>0</v>
      </c>
      <c r="N392" s="69">
        <v>2</v>
      </c>
      <c r="O392" s="70" t="s">
        <v>63</v>
      </c>
      <c r="P392" s="70" t="s">
        <v>141</v>
      </c>
      <c r="Q392" s="69"/>
      <c r="R392" s="62">
        <v>0</v>
      </c>
      <c r="S392" s="70"/>
      <c r="T392" s="70"/>
      <c r="U392" s="70"/>
      <c r="V392" s="69"/>
      <c r="W392" s="69"/>
      <c r="AC392" s="70"/>
      <c r="AD392" s="62">
        <f>LOOKUP($D392,'Design Component Spatial Info'!$C$2:$C$230,'Design Component Spatial Info'!E$2:E$230)</f>
        <v>10</v>
      </c>
      <c r="AE392" s="62">
        <f>LOOKUP($D392,'Design Component Spatial Info'!$C$2:$C$230,'Design Component Spatial Info'!F$2:F$230)</f>
        <v>666884.45299999998</v>
      </c>
      <c r="AF392" s="62">
        <f>LOOKUP($D392,'Design Component Spatial Info'!$C$2:$C$230,'Design Component Spatial Info'!G$2:G$230)</f>
        <v>5540435.4050000003</v>
      </c>
      <c r="AG392" s="67">
        <f t="shared" si="15"/>
        <v>0</v>
      </c>
      <c r="AH392" s="67">
        <f t="shared" si="16"/>
        <v>0</v>
      </c>
      <c r="AI392" s="136">
        <f>LOOKUP($D392,'Design Component Spatial Info'!$C$2:$C$230,'Design Component Spatial Info'!I$2:I$230)</f>
        <v>1382270.5416000001</v>
      </c>
      <c r="AJ392" s="136">
        <f>LOOKUP($D392,'Design Component Spatial Info'!$C$2:$C$230,'Design Component Spatial Info'!J$2:J$230)</f>
        <v>567909.48407999997</v>
      </c>
    </row>
    <row r="393" spans="1:38" x14ac:dyDescent="0.2">
      <c r="A393" s="60" t="s">
        <v>764</v>
      </c>
      <c r="B393" s="60" t="s">
        <v>161</v>
      </c>
      <c r="C393" s="60" t="s">
        <v>31</v>
      </c>
      <c r="D393" s="60" t="s">
        <v>235</v>
      </c>
      <c r="E393" s="58" t="s">
        <v>1189</v>
      </c>
      <c r="F393" s="65">
        <v>41759</v>
      </c>
      <c r="G393" s="60" t="s">
        <v>926</v>
      </c>
      <c r="H393" s="58" t="s">
        <v>947</v>
      </c>
      <c r="I393" s="57">
        <v>0.28819444444444448</v>
      </c>
      <c r="J393" s="67">
        <v>1</v>
      </c>
      <c r="K393" s="56" t="s">
        <v>95</v>
      </c>
      <c r="L393" s="69">
        <v>3</v>
      </c>
      <c r="M393" s="69">
        <v>0</v>
      </c>
      <c r="N393" s="69">
        <v>2</v>
      </c>
      <c r="O393" s="70" t="s">
        <v>63</v>
      </c>
      <c r="P393" s="70" t="s">
        <v>141</v>
      </c>
      <c r="Q393" s="69"/>
      <c r="R393" s="62">
        <v>0</v>
      </c>
      <c r="S393" s="70"/>
      <c r="T393" s="70"/>
      <c r="U393" s="70"/>
      <c r="V393" s="69"/>
      <c r="W393" s="69"/>
      <c r="AC393" s="70"/>
      <c r="AD393" s="62">
        <f>LOOKUP($D393,'Design Component Spatial Info'!$C$2:$C$230,'Design Component Spatial Info'!E$2:E$230)</f>
        <v>10</v>
      </c>
      <c r="AE393" s="62">
        <f>LOOKUP($D393,'Design Component Spatial Info'!$C$2:$C$230,'Design Component Spatial Info'!F$2:F$230)</f>
        <v>666339.30900000001</v>
      </c>
      <c r="AF393" s="62">
        <f>LOOKUP($D393,'Design Component Spatial Info'!$C$2:$C$230,'Design Component Spatial Info'!G$2:G$230)</f>
        <v>5539898.8540000003</v>
      </c>
      <c r="AG393" s="67">
        <f t="shared" si="15"/>
        <v>0</v>
      </c>
      <c r="AH393" s="67">
        <f t="shared" si="16"/>
        <v>0</v>
      </c>
      <c r="AI393" s="136">
        <f>LOOKUP($D393,'Design Component Spatial Info'!$C$2:$C$230,'Design Component Spatial Info'!I$2:I$230)</f>
        <v>1381720.7848199999</v>
      </c>
      <c r="AJ393" s="136">
        <f>LOOKUP($D393,'Design Component Spatial Info'!$C$2:$C$230,'Design Component Spatial Info'!J$2:J$230)</f>
        <v>567362.91171999997</v>
      </c>
    </row>
    <row r="394" spans="1:38" x14ac:dyDescent="0.2">
      <c r="A394" s="60" t="s">
        <v>764</v>
      </c>
      <c r="B394" s="60" t="s">
        <v>161</v>
      </c>
      <c r="C394" s="60" t="s">
        <v>31</v>
      </c>
      <c r="D394" s="60" t="s">
        <v>236</v>
      </c>
      <c r="E394" s="58" t="s">
        <v>1189</v>
      </c>
      <c r="F394" s="65">
        <v>41759</v>
      </c>
      <c r="G394" s="60" t="s">
        <v>926</v>
      </c>
      <c r="H394" s="58" t="s">
        <v>947</v>
      </c>
      <c r="I394" s="57">
        <v>0.29305555555555557</v>
      </c>
      <c r="J394" s="67">
        <v>1</v>
      </c>
      <c r="K394" s="56" t="s">
        <v>95</v>
      </c>
      <c r="L394" s="69">
        <v>3</v>
      </c>
      <c r="M394" s="69">
        <v>0</v>
      </c>
      <c r="N394" s="69">
        <v>2</v>
      </c>
      <c r="O394" s="70" t="s">
        <v>63</v>
      </c>
      <c r="P394" s="70" t="s">
        <v>141</v>
      </c>
      <c r="Q394" s="69"/>
      <c r="R394" s="62">
        <v>0</v>
      </c>
      <c r="S394" s="70"/>
      <c r="T394" s="70"/>
      <c r="U394" s="70"/>
      <c r="V394" s="69"/>
      <c r="W394" s="69"/>
      <c r="AC394" s="70"/>
      <c r="AD394" s="62">
        <f>LOOKUP($D394,'Design Component Spatial Info'!$C$2:$C$230,'Design Component Spatial Info'!E$2:E$230)</f>
        <v>10</v>
      </c>
      <c r="AE394" s="62">
        <f>LOOKUP($D394,'Design Component Spatial Info'!$C$2:$C$230,'Design Component Spatial Info'!F$2:F$230)</f>
        <v>665913.70200000005</v>
      </c>
      <c r="AF394" s="62">
        <f>LOOKUP($D394,'Design Component Spatial Info'!$C$2:$C$230,'Design Component Spatial Info'!G$2:G$230)</f>
        <v>5539299.29</v>
      </c>
      <c r="AG394" s="67">
        <f t="shared" si="15"/>
        <v>0</v>
      </c>
      <c r="AH394" s="67">
        <f t="shared" si="16"/>
        <v>0</v>
      </c>
      <c r="AI394" s="136">
        <f>LOOKUP($D394,'Design Component Spatial Info'!$C$2:$C$230,'Design Component Spatial Info'!I$2:I$230)</f>
        <v>1381199.8059700001</v>
      </c>
      <c r="AJ394" s="136">
        <f>LOOKUP($D394,'Design Component Spatial Info'!$C$2:$C$230,'Design Component Spatial Info'!J$2:J$230)</f>
        <v>566802.80484</v>
      </c>
    </row>
    <row r="395" spans="1:38" x14ac:dyDescent="0.2">
      <c r="A395" s="60" t="s">
        <v>764</v>
      </c>
      <c r="B395" s="60" t="s">
        <v>161</v>
      </c>
      <c r="C395" s="60" t="s">
        <v>31</v>
      </c>
      <c r="D395" s="70" t="s">
        <v>237</v>
      </c>
      <c r="E395" s="58" t="s">
        <v>1190</v>
      </c>
      <c r="F395" s="65">
        <v>41759</v>
      </c>
      <c r="G395" s="60" t="s">
        <v>926</v>
      </c>
      <c r="H395" s="58" t="s">
        <v>947</v>
      </c>
      <c r="I395" s="57">
        <v>0.29791666666666666</v>
      </c>
      <c r="J395" s="67">
        <v>1</v>
      </c>
      <c r="K395" s="56" t="s">
        <v>95</v>
      </c>
      <c r="L395" s="69">
        <v>3</v>
      </c>
      <c r="M395" s="69">
        <v>0</v>
      </c>
      <c r="N395" s="69">
        <v>2</v>
      </c>
      <c r="O395" s="70" t="s">
        <v>63</v>
      </c>
      <c r="P395" s="70" t="s">
        <v>141</v>
      </c>
      <c r="Q395" s="69"/>
      <c r="R395" s="62">
        <v>0</v>
      </c>
      <c r="S395" s="70"/>
      <c r="T395" s="70"/>
      <c r="U395" s="70"/>
      <c r="V395" s="69"/>
      <c r="W395" s="69"/>
      <c r="AC395" s="70"/>
      <c r="AD395" s="62">
        <f>LOOKUP($D395,'Design Component Spatial Info'!$C$2:$C$230,'Design Component Spatial Info'!E$2:E$230)</f>
        <v>10</v>
      </c>
      <c r="AE395" s="62">
        <f>LOOKUP($D395,'Design Component Spatial Info'!$C$2:$C$230,'Design Component Spatial Info'!F$2:F$230)</f>
        <v>665226.75100000005</v>
      </c>
      <c r="AF395" s="62">
        <f>LOOKUP($D395,'Design Component Spatial Info'!$C$2:$C$230,'Design Component Spatial Info'!G$2:G$230)</f>
        <v>5538962.2690000003</v>
      </c>
      <c r="AG395" s="67">
        <f t="shared" si="15"/>
        <v>0</v>
      </c>
      <c r="AH395" s="67">
        <f t="shared" si="16"/>
        <v>0</v>
      </c>
      <c r="AI395" s="136">
        <f>LOOKUP($D395,'Design Component Spatial Info'!$C$2:$C$230,'Design Component Spatial Info'!I$2:I$230)</f>
        <v>1380801.0295200001</v>
      </c>
      <c r="AJ395" s="136">
        <f>LOOKUP($D395,'Design Component Spatial Info'!$C$2:$C$230,'Design Component Spatial Info'!J$2:J$230)</f>
        <v>566185.02046999999</v>
      </c>
    </row>
    <row r="396" spans="1:38" x14ac:dyDescent="0.2">
      <c r="A396" s="60" t="s">
        <v>764</v>
      </c>
      <c r="B396" s="60" t="s">
        <v>161</v>
      </c>
      <c r="C396" s="60" t="s">
        <v>31</v>
      </c>
      <c r="D396" s="70" t="s">
        <v>238</v>
      </c>
      <c r="E396" s="58" t="s">
        <v>1191</v>
      </c>
      <c r="F396" s="65">
        <v>41759</v>
      </c>
      <c r="G396" s="60" t="s">
        <v>926</v>
      </c>
      <c r="H396" s="58" t="s">
        <v>947</v>
      </c>
      <c r="I396" s="57">
        <v>0.30277777777777776</v>
      </c>
      <c r="J396" s="67">
        <v>1</v>
      </c>
      <c r="K396" s="56" t="s">
        <v>95</v>
      </c>
      <c r="L396" s="69">
        <v>3</v>
      </c>
      <c r="M396" s="69">
        <v>0</v>
      </c>
      <c r="N396" s="69">
        <v>2</v>
      </c>
      <c r="O396" s="70" t="s">
        <v>63</v>
      </c>
      <c r="P396" s="70" t="s">
        <v>383</v>
      </c>
      <c r="Q396" s="69">
        <v>80</v>
      </c>
      <c r="R396" s="70">
        <v>1</v>
      </c>
      <c r="S396" s="70" t="s">
        <v>135</v>
      </c>
      <c r="T396" s="70" t="s">
        <v>144</v>
      </c>
      <c r="U396" s="70" t="s">
        <v>87</v>
      </c>
      <c r="V396" s="69">
        <v>316</v>
      </c>
      <c r="W396" s="69">
        <v>200</v>
      </c>
      <c r="X396" s="62" t="s">
        <v>145</v>
      </c>
      <c r="Y396" s="56" t="s">
        <v>121</v>
      </c>
      <c r="AA396" s="56" t="s">
        <v>1113</v>
      </c>
      <c r="AC396" s="70"/>
      <c r="AD396" s="62">
        <f>LOOKUP($D396,'Design Component Spatial Info'!$C$2:$C$230,'Design Component Spatial Info'!E$2:E$230)</f>
        <v>10</v>
      </c>
      <c r="AE396" s="62">
        <f>LOOKUP($D396,'Design Component Spatial Info'!$C$2:$C$230,'Design Component Spatial Info'!F$2:F$230)</f>
        <v>664856.29200000002</v>
      </c>
      <c r="AF396" s="62">
        <f>LOOKUP($D396,'Design Component Spatial Info'!$C$2:$C$230,'Design Component Spatial Info'!G$2:G$230)</f>
        <v>5538322.9840000002</v>
      </c>
      <c r="AG396" s="67">
        <f t="shared" si="15"/>
        <v>664717.36032590817</v>
      </c>
      <c r="AH396" s="67">
        <f t="shared" si="16"/>
        <v>5538466.8519600676</v>
      </c>
      <c r="AI396" s="136">
        <f>LOOKUP($D396,'Design Component Spatial Info'!$C$2:$C$230,'Design Component Spatial Info'!I$2:I$230)</f>
        <v>1380129.5558199999</v>
      </c>
      <c r="AJ396" s="136">
        <f>LOOKUP($D396,'Design Component Spatial Info'!$C$2:$C$230,'Design Component Spatial Info'!J$2:J$230)</f>
        <v>565818.00863000005</v>
      </c>
      <c r="AK396">
        <v>1379642</v>
      </c>
      <c r="AL396">
        <v>565301</v>
      </c>
    </row>
    <row r="397" spans="1:38" x14ac:dyDescent="0.2">
      <c r="A397" s="60" t="s">
        <v>764</v>
      </c>
      <c r="B397" s="60" t="s">
        <v>161</v>
      </c>
      <c r="C397" s="60" t="s">
        <v>31</v>
      </c>
      <c r="D397" s="70" t="s">
        <v>238</v>
      </c>
      <c r="E397" s="58" t="s">
        <v>1191</v>
      </c>
      <c r="F397" s="65">
        <v>41759</v>
      </c>
      <c r="G397" s="60" t="s">
        <v>926</v>
      </c>
      <c r="H397" s="58" t="s">
        <v>947</v>
      </c>
      <c r="I397" s="57">
        <v>0.30277777777777776</v>
      </c>
      <c r="J397" s="67">
        <v>2</v>
      </c>
      <c r="K397" s="56" t="s">
        <v>95</v>
      </c>
      <c r="L397" s="69">
        <v>3</v>
      </c>
      <c r="M397" s="69">
        <v>0</v>
      </c>
      <c r="N397" s="69">
        <v>2</v>
      </c>
      <c r="O397" s="70" t="s">
        <v>63</v>
      </c>
      <c r="P397" s="70" t="s">
        <v>383</v>
      </c>
      <c r="Q397" s="69">
        <v>227</v>
      </c>
      <c r="R397" s="70">
        <v>1</v>
      </c>
      <c r="S397" s="70" t="s">
        <v>135</v>
      </c>
      <c r="T397" s="70" t="s">
        <v>144</v>
      </c>
      <c r="U397" s="70" t="s">
        <v>87</v>
      </c>
      <c r="V397" s="69">
        <v>197</v>
      </c>
      <c r="W397" s="69">
        <v>100</v>
      </c>
      <c r="X397" s="62" t="s">
        <v>145</v>
      </c>
      <c r="Y397" s="56" t="s">
        <v>121</v>
      </c>
      <c r="AA397" s="56" t="s">
        <v>1114</v>
      </c>
      <c r="AC397" s="70"/>
      <c r="AD397" s="62">
        <f>LOOKUP($D397,'Design Component Spatial Info'!$C$2:$C$230,'Design Component Spatial Info'!E$2:E$230)</f>
        <v>10</v>
      </c>
      <c r="AE397" s="62">
        <f>LOOKUP($D397,'Design Component Spatial Info'!$C$2:$C$230,'Design Component Spatial Info'!F$2:F$230)</f>
        <v>664856.29200000002</v>
      </c>
      <c r="AF397" s="62">
        <f>LOOKUP($D397,'Design Component Spatial Info'!$C$2:$C$230,'Design Component Spatial Info'!G$2:G$230)</f>
        <v>5538322.9840000002</v>
      </c>
      <c r="AG397" s="67">
        <f t="shared" si="15"/>
        <v>664827.05482952774</v>
      </c>
      <c r="AH397" s="67">
        <f t="shared" si="16"/>
        <v>5538227.3535244036</v>
      </c>
      <c r="AI397" s="136">
        <f>LOOKUP($D397,'Design Component Spatial Info'!$C$2:$C$230,'Design Component Spatial Info'!I$2:I$230)</f>
        <v>1380129.5558199999</v>
      </c>
      <c r="AJ397" s="136">
        <f>LOOKUP($D397,'Design Component Spatial Info'!$C$2:$C$230,'Design Component Spatial Info'!J$2:J$230)</f>
        <v>565818.00863000005</v>
      </c>
      <c r="AK397">
        <v>1379763</v>
      </c>
      <c r="AL397">
        <v>565066</v>
      </c>
    </row>
    <row r="398" spans="1:38" x14ac:dyDescent="0.2">
      <c r="A398" s="60" t="s">
        <v>764</v>
      </c>
      <c r="B398" s="60" t="s">
        <v>161</v>
      </c>
      <c r="C398" s="60" t="s">
        <v>31</v>
      </c>
      <c r="D398" s="70" t="s">
        <v>239</v>
      </c>
      <c r="E398" s="58" t="s">
        <v>1192</v>
      </c>
      <c r="F398" s="65">
        <v>41759</v>
      </c>
      <c r="G398" s="60" t="s">
        <v>926</v>
      </c>
      <c r="H398" s="58" t="s">
        <v>947</v>
      </c>
      <c r="I398" s="57">
        <v>0.30763888888888891</v>
      </c>
      <c r="J398" s="67">
        <v>1</v>
      </c>
      <c r="K398" s="56" t="s">
        <v>95</v>
      </c>
      <c r="L398" s="69">
        <v>3</v>
      </c>
      <c r="M398" s="69">
        <v>0</v>
      </c>
      <c r="N398" s="69">
        <v>2</v>
      </c>
      <c r="O398" s="70" t="s">
        <v>63</v>
      </c>
      <c r="P398" s="70" t="s">
        <v>383</v>
      </c>
      <c r="Q398" s="69">
        <v>0</v>
      </c>
      <c r="R398" s="70">
        <v>1</v>
      </c>
      <c r="S398" s="70" t="s">
        <v>135</v>
      </c>
      <c r="T398" s="70" t="s">
        <v>144</v>
      </c>
      <c r="U398" s="70" t="s">
        <v>87</v>
      </c>
      <c r="V398" s="69">
        <v>38</v>
      </c>
      <c r="W398" s="69">
        <v>75</v>
      </c>
      <c r="X398" s="62" t="s">
        <v>145</v>
      </c>
      <c r="Y398" s="56" t="s">
        <v>121</v>
      </c>
      <c r="AA398" s="56" t="s">
        <v>1115</v>
      </c>
      <c r="AC398" s="70"/>
      <c r="AD398" s="62">
        <f>LOOKUP($D398,'Design Component Spatial Info'!$C$2:$C$230,'Design Component Spatial Info'!E$2:E$230)</f>
        <v>10</v>
      </c>
      <c r="AE398" s="62">
        <f>LOOKUP($D398,'Design Component Spatial Info'!$C$2:$C$230,'Design Component Spatial Info'!F$2:F$230)</f>
        <v>664463.61600000004</v>
      </c>
      <c r="AF398" s="62">
        <f>LOOKUP($D398,'Design Component Spatial Info'!$C$2:$C$230,'Design Component Spatial Info'!G$2:G$230)</f>
        <v>5537760.6749999998</v>
      </c>
      <c r="AG398" s="67">
        <f t="shared" si="15"/>
        <v>664509.79061064951</v>
      </c>
      <c r="AH398" s="67">
        <f t="shared" si="16"/>
        <v>5537819.7758065201</v>
      </c>
      <c r="AI398" s="136">
        <f>LOOKUP($D398,'Design Component Spatial Info'!$C$2:$C$230,'Design Component Spatial Info'!I$2:I$230)</f>
        <v>1379787.62032</v>
      </c>
      <c r="AJ398" s="136">
        <f>LOOKUP($D398,'Design Component Spatial Info'!$C$2:$C$230,'Design Component Spatial Info'!J$2:J$230)</f>
        <v>565162.97843999998</v>
      </c>
      <c r="AK398">
        <v>1379464</v>
      </c>
      <c r="AL398">
        <v>564645</v>
      </c>
    </row>
    <row r="399" spans="1:38" x14ac:dyDescent="0.2">
      <c r="A399" s="60" t="s">
        <v>764</v>
      </c>
      <c r="B399" s="60" t="s">
        <v>161</v>
      </c>
      <c r="C399" s="60" t="s">
        <v>31</v>
      </c>
      <c r="D399" s="70" t="s">
        <v>239</v>
      </c>
      <c r="E399" s="58" t="s">
        <v>1192</v>
      </c>
      <c r="F399" s="65">
        <v>41759</v>
      </c>
      <c r="G399" s="60" t="s">
        <v>926</v>
      </c>
      <c r="H399" s="58" t="s">
        <v>947</v>
      </c>
      <c r="I399" s="57">
        <v>0.30763888888888891</v>
      </c>
      <c r="J399" s="67">
        <v>2</v>
      </c>
      <c r="K399" s="56" t="s">
        <v>95</v>
      </c>
      <c r="L399" s="69">
        <v>3</v>
      </c>
      <c r="M399" s="69">
        <v>0</v>
      </c>
      <c r="N399" s="69">
        <v>2</v>
      </c>
      <c r="O399" s="70" t="s">
        <v>63</v>
      </c>
      <c r="P399" s="70" t="s">
        <v>383</v>
      </c>
      <c r="Q399" s="69">
        <v>71</v>
      </c>
      <c r="R399" s="70">
        <v>1</v>
      </c>
      <c r="S399" s="70" t="s">
        <v>135</v>
      </c>
      <c r="T399" s="70" t="s">
        <v>144</v>
      </c>
      <c r="U399" s="70" t="s">
        <v>87</v>
      </c>
      <c r="V399" s="69">
        <v>104</v>
      </c>
      <c r="W399" s="69">
        <v>100</v>
      </c>
      <c r="X399" s="62" t="s">
        <v>145</v>
      </c>
      <c r="Y399" s="56" t="s">
        <v>121</v>
      </c>
      <c r="AA399" s="56" t="s">
        <v>1116</v>
      </c>
      <c r="AC399" s="70"/>
      <c r="AD399" s="62">
        <f>LOOKUP($D399,'Design Component Spatial Info'!$C$2:$C$230,'Design Component Spatial Info'!E$2:E$230)</f>
        <v>10</v>
      </c>
      <c r="AE399" s="62">
        <f>LOOKUP($D399,'Design Component Spatial Info'!$C$2:$C$230,'Design Component Spatial Info'!F$2:F$230)</f>
        <v>664463.61600000004</v>
      </c>
      <c r="AF399" s="62">
        <f>LOOKUP($D399,'Design Component Spatial Info'!$C$2:$C$230,'Design Component Spatial Info'!G$2:G$230)</f>
        <v>5537760.6749999998</v>
      </c>
      <c r="AG399" s="67">
        <f t="shared" si="15"/>
        <v>664560.64557262766</v>
      </c>
      <c r="AH399" s="67">
        <f t="shared" si="16"/>
        <v>5537736.4828104395</v>
      </c>
      <c r="AI399" s="136">
        <f>LOOKUP($D399,'Design Component Spatial Info'!$C$2:$C$230,'Design Component Spatial Info'!I$2:I$230)</f>
        <v>1379787.62032</v>
      </c>
      <c r="AJ399" s="136">
        <f>LOOKUP($D399,'Design Component Spatial Info'!$C$2:$C$230,'Design Component Spatial Info'!J$2:J$230)</f>
        <v>565162.97843999998</v>
      </c>
      <c r="AK399">
        <v>1379518</v>
      </c>
      <c r="AL399">
        <v>564564</v>
      </c>
    </row>
    <row r="400" spans="1:38" x14ac:dyDescent="0.2">
      <c r="A400" s="60" t="s">
        <v>764</v>
      </c>
      <c r="B400" s="60" t="s">
        <v>161</v>
      </c>
      <c r="C400" s="60" t="s">
        <v>31</v>
      </c>
      <c r="D400" s="70" t="s">
        <v>240</v>
      </c>
      <c r="E400" s="58" t="s">
        <v>1192</v>
      </c>
      <c r="F400" s="65">
        <v>41759</v>
      </c>
      <c r="G400" s="60" t="s">
        <v>926</v>
      </c>
      <c r="H400" s="58" t="s">
        <v>947</v>
      </c>
      <c r="I400" s="57">
        <v>0.3125</v>
      </c>
      <c r="J400" s="67">
        <v>1</v>
      </c>
      <c r="K400" s="56" t="s">
        <v>95</v>
      </c>
      <c r="L400" s="69">
        <v>3</v>
      </c>
      <c r="M400" s="69">
        <v>0</v>
      </c>
      <c r="N400" s="69">
        <v>2</v>
      </c>
      <c r="O400" s="70" t="s">
        <v>63</v>
      </c>
      <c r="P400" s="70" t="s">
        <v>141</v>
      </c>
      <c r="Q400" s="69"/>
      <c r="R400" s="62">
        <v>0</v>
      </c>
      <c r="S400" s="70"/>
      <c r="T400" s="70"/>
      <c r="U400" s="70"/>
      <c r="V400" s="69"/>
      <c r="W400" s="69"/>
      <c r="AC400" s="70"/>
      <c r="AD400" s="62">
        <f>LOOKUP($D400,'Design Component Spatial Info'!$C$2:$C$230,'Design Component Spatial Info'!E$2:E$230)</f>
        <v>10</v>
      </c>
      <c r="AE400" s="62">
        <f>LOOKUP($D400,'Design Component Spatial Info'!$C$2:$C$230,'Design Component Spatial Info'!F$2:F$230)</f>
        <v>664219.77399999998</v>
      </c>
      <c r="AF400" s="62">
        <f>LOOKUP($D400,'Design Component Spatial Info'!$C$2:$C$230,'Design Component Spatial Info'!G$2:G$230)</f>
        <v>5537031.8739999998</v>
      </c>
      <c r="AG400" s="67">
        <f t="shared" si="15"/>
        <v>0</v>
      </c>
      <c r="AH400" s="67">
        <f t="shared" si="16"/>
        <v>0</v>
      </c>
      <c r="AI400" s="136">
        <f>LOOKUP($D400,'Design Component Spatial Info'!$C$2:$C$230,'Design Component Spatial Info'!I$2:I$230)</f>
        <v>1379420.0879200001</v>
      </c>
      <c r="AJ400" s="136">
        <f>LOOKUP($D400,'Design Component Spatial Info'!$C$2:$C$230,'Design Component Spatial Info'!J$2:J$230)</f>
        <v>564583.87604</v>
      </c>
    </row>
    <row r="401" spans="1:38" x14ac:dyDescent="0.2">
      <c r="A401" s="60" t="s">
        <v>764</v>
      </c>
      <c r="B401" s="60" t="s">
        <v>161</v>
      </c>
      <c r="C401" s="60" t="s">
        <v>31</v>
      </c>
      <c r="D401" s="70" t="s">
        <v>241</v>
      </c>
      <c r="E401" s="58" t="s">
        <v>818</v>
      </c>
      <c r="F401" s="65">
        <v>41759</v>
      </c>
      <c r="G401" s="60" t="s">
        <v>926</v>
      </c>
      <c r="H401" s="58" t="s">
        <v>947</v>
      </c>
      <c r="I401" s="57">
        <v>0.31666666666666665</v>
      </c>
      <c r="J401" s="67">
        <v>1</v>
      </c>
      <c r="K401" s="56" t="s">
        <v>95</v>
      </c>
      <c r="L401" s="69">
        <v>3</v>
      </c>
      <c r="M401" s="69">
        <v>0</v>
      </c>
      <c r="N401" s="69">
        <v>2</v>
      </c>
      <c r="O401" s="70" t="s">
        <v>63</v>
      </c>
      <c r="P401" s="70" t="s">
        <v>141</v>
      </c>
      <c r="Q401" s="69"/>
      <c r="R401" s="62">
        <v>0</v>
      </c>
      <c r="S401" s="70"/>
      <c r="T401" s="70"/>
      <c r="U401" s="70"/>
      <c r="V401" s="69"/>
      <c r="W401" s="69"/>
      <c r="AC401" s="70"/>
      <c r="AD401" s="62">
        <f>LOOKUP($D401,'Design Component Spatial Info'!$C$2:$C$230,'Design Component Spatial Info'!E$2:E$230)</f>
        <v>10</v>
      </c>
      <c r="AE401" s="62">
        <f>LOOKUP($D401,'Design Component Spatial Info'!$C$2:$C$230,'Design Component Spatial Info'!F$2:F$230)</f>
        <v>664161.79</v>
      </c>
      <c r="AF401" s="62">
        <f>LOOKUP($D401,'Design Component Spatial Info'!$C$2:$C$230,'Design Component Spatial Info'!G$2:G$230)</f>
        <v>5536258.5120000001</v>
      </c>
      <c r="AG401" s="67">
        <f t="shared" si="15"/>
        <v>0</v>
      </c>
      <c r="AH401" s="67">
        <f t="shared" si="16"/>
        <v>0</v>
      </c>
      <c r="AI401" s="136">
        <f>LOOKUP($D401,'Design Component Spatial Info'!$C$2:$C$230,'Design Component Spatial Info'!I$2:I$230)</f>
        <v>1379208.59916</v>
      </c>
      <c r="AJ401" s="136">
        <f>LOOKUP($D401,'Design Component Spatial Info'!$C$2:$C$230,'Design Component Spatial Info'!J$2:J$230)</f>
        <v>563845.00734999997</v>
      </c>
    </row>
    <row r="402" spans="1:38" x14ac:dyDescent="0.2">
      <c r="A402" s="60" t="s">
        <v>764</v>
      </c>
      <c r="B402" s="60" t="s">
        <v>161</v>
      </c>
      <c r="C402" s="60" t="s">
        <v>31</v>
      </c>
      <c r="D402" s="70" t="s">
        <v>242</v>
      </c>
      <c r="E402" s="58" t="s">
        <v>1193</v>
      </c>
      <c r="F402" s="65">
        <v>41759</v>
      </c>
      <c r="G402" s="60" t="s">
        <v>926</v>
      </c>
      <c r="H402" s="58" t="s">
        <v>947</v>
      </c>
      <c r="I402" s="57">
        <v>0.3215277777777778</v>
      </c>
      <c r="J402" s="67">
        <v>1</v>
      </c>
      <c r="K402" s="56" t="s">
        <v>95</v>
      </c>
      <c r="L402" s="69">
        <v>4</v>
      </c>
      <c r="M402" s="69">
        <v>0</v>
      </c>
      <c r="N402" s="69">
        <v>2</v>
      </c>
      <c r="O402" s="70" t="s">
        <v>63</v>
      </c>
      <c r="P402" s="70" t="s">
        <v>141</v>
      </c>
      <c r="Q402" s="69"/>
      <c r="R402" s="62">
        <v>0</v>
      </c>
      <c r="S402" s="70"/>
      <c r="T402" s="70"/>
      <c r="U402" s="70"/>
      <c r="V402" s="69"/>
      <c r="W402" s="69"/>
      <c r="AC402" s="70"/>
      <c r="AD402" s="62">
        <f>LOOKUP($D402,'Design Component Spatial Info'!$C$2:$C$230,'Design Component Spatial Info'!E$2:E$230)</f>
        <v>10</v>
      </c>
      <c r="AE402" s="62">
        <f>LOOKUP($D402,'Design Component Spatial Info'!$C$2:$C$230,'Design Component Spatial Info'!F$2:F$230)</f>
        <v>663647.52500000002</v>
      </c>
      <c r="AF402" s="62">
        <f>LOOKUP($D402,'Design Component Spatial Info'!$C$2:$C$230,'Design Component Spatial Info'!G$2:G$230)</f>
        <v>5534821.7929999996</v>
      </c>
      <c r="AG402" s="67">
        <f t="shared" si="15"/>
        <v>0</v>
      </c>
      <c r="AH402" s="67">
        <f t="shared" si="16"/>
        <v>0</v>
      </c>
      <c r="AI402" s="136">
        <f>LOOKUP($D402,'Design Component Spatial Info'!$C$2:$C$230,'Design Component Spatial Info'!I$2:I$230)</f>
        <v>1379184.7722400001</v>
      </c>
      <c r="AJ402" s="136">
        <f>LOOKUP($D402,'Design Component Spatial Info'!$C$2:$C$230,'Design Component Spatial Info'!J$2:J$230)</f>
        <v>563069.82337999996</v>
      </c>
    </row>
    <row r="403" spans="1:38" x14ac:dyDescent="0.2">
      <c r="A403" s="60" t="s">
        <v>764</v>
      </c>
      <c r="B403" s="60" t="s">
        <v>161</v>
      </c>
      <c r="C403" s="60" t="s">
        <v>31</v>
      </c>
      <c r="D403" s="70" t="s">
        <v>243</v>
      </c>
      <c r="E403" s="58" t="s">
        <v>1194</v>
      </c>
      <c r="F403" s="65">
        <v>41759</v>
      </c>
      <c r="G403" s="60" t="s">
        <v>926</v>
      </c>
      <c r="H403" s="58" t="s">
        <v>947</v>
      </c>
      <c r="I403" s="57">
        <v>0.32777777777777778</v>
      </c>
      <c r="J403" s="67">
        <v>1</v>
      </c>
      <c r="K403" s="56" t="s">
        <v>95</v>
      </c>
      <c r="L403" s="69">
        <v>4</v>
      </c>
      <c r="M403" s="69">
        <v>0</v>
      </c>
      <c r="N403" s="69">
        <v>2</v>
      </c>
      <c r="O403" s="70" t="s">
        <v>63</v>
      </c>
      <c r="P403" s="70" t="s">
        <v>141</v>
      </c>
      <c r="Q403" s="69"/>
      <c r="R403" s="62">
        <v>0</v>
      </c>
      <c r="S403" s="70"/>
      <c r="T403" s="70"/>
      <c r="U403" s="70"/>
      <c r="V403" s="69"/>
      <c r="W403" s="69"/>
      <c r="AC403" s="70"/>
      <c r="AD403" s="62">
        <f>LOOKUP($D403,'Design Component Spatial Info'!$C$2:$C$230,'Design Component Spatial Info'!E$2:E$230)</f>
        <v>10</v>
      </c>
      <c r="AE403" s="62">
        <f>LOOKUP($D403,'Design Component Spatial Info'!$C$2:$C$230,'Design Component Spatial Info'!F$2:F$230)</f>
        <v>663639.62100000004</v>
      </c>
      <c r="AF403" s="62">
        <f>LOOKUP($D403,'Design Component Spatial Info'!$C$2:$C$230,'Design Component Spatial Info'!G$2:G$230)</f>
        <v>5533061.4419999998</v>
      </c>
      <c r="AG403" s="67">
        <f t="shared" si="15"/>
        <v>0</v>
      </c>
      <c r="AH403" s="67">
        <f t="shared" si="16"/>
        <v>0</v>
      </c>
      <c r="AI403" s="136">
        <f>LOOKUP($D403,'Design Component Spatial Info'!$C$2:$C$230,'Design Component Spatial Info'!I$2:I$230)</f>
        <v>1378734.30495</v>
      </c>
      <c r="AJ403" s="136">
        <f>LOOKUP($D403,'Design Component Spatial Info'!$C$2:$C$230,'Design Component Spatial Info'!J$2:J$230)</f>
        <v>561611.79925000004</v>
      </c>
    </row>
    <row r="404" spans="1:38" x14ac:dyDescent="0.2">
      <c r="A404" s="60" t="s">
        <v>764</v>
      </c>
      <c r="B404" s="60" t="s">
        <v>161</v>
      </c>
      <c r="C404" s="60" t="s">
        <v>31</v>
      </c>
      <c r="D404" s="70" t="s">
        <v>244</v>
      </c>
      <c r="E404" s="58" t="s">
        <v>1194</v>
      </c>
      <c r="F404" s="65">
        <v>41759</v>
      </c>
      <c r="G404" s="60" t="s">
        <v>926</v>
      </c>
      <c r="H404" s="58" t="s">
        <v>947</v>
      </c>
      <c r="I404" s="57">
        <v>0.33263888888888887</v>
      </c>
      <c r="J404" s="67">
        <v>1</v>
      </c>
      <c r="K404" s="56" t="s">
        <v>95</v>
      </c>
      <c r="L404" s="69">
        <v>5</v>
      </c>
      <c r="M404" s="69">
        <v>0</v>
      </c>
      <c r="N404" s="69">
        <v>2</v>
      </c>
      <c r="O404" s="70" t="s">
        <v>63</v>
      </c>
      <c r="P404" s="70" t="s">
        <v>141</v>
      </c>
      <c r="Q404" s="69"/>
      <c r="R404" s="62">
        <v>0</v>
      </c>
      <c r="S404" s="70"/>
      <c r="T404" s="70"/>
      <c r="U404" s="70"/>
      <c r="V404" s="69"/>
      <c r="W404" s="69"/>
      <c r="AC404" s="70"/>
      <c r="AD404" s="62">
        <f>LOOKUP($D404,'Design Component Spatial Info'!$C$2:$C$230,'Design Component Spatial Info'!E$2:E$230)</f>
        <v>10</v>
      </c>
      <c r="AE404" s="62">
        <f>LOOKUP($D404,'Design Component Spatial Info'!$C$2:$C$230,'Design Component Spatial Info'!F$2:F$230)</f>
        <v>664369.23100000003</v>
      </c>
      <c r="AF404" s="62">
        <f>LOOKUP($D404,'Design Component Spatial Info'!$C$2:$C$230,'Design Component Spatial Info'!G$2:G$230)</f>
        <v>5533160.3279999997</v>
      </c>
      <c r="AG404" s="67">
        <f t="shared" si="15"/>
        <v>0</v>
      </c>
      <c r="AH404" s="67">
        <f t="shared" si="16"/>
        <v>0</v>
      </c>
      <c r="AI404" s="136">
        <f>LOOKUP($D404,'Design Component Spatial Info'!$C$2:$C$230,'Design Component Spatial Info'!I$2:I$230)</f>
        <v>1378804.04825</v>
      </c>
      <c r="AJ404" s="136">
        <f>LOOKUP($D404,'Design Component Spatial Info'!$C$2:$C$230,'Design Component Spatial Info'!J$2:J$230)</f>
        <v>559852.82128000003</v>
      </c>
    </row>
    <row r="405" spans="1:38" x14ac:dyDescent="0.2">
      <c r="A405" s="60" t="s">
        <v>764</v>
      </c>
      <c r="B405" s="60" t="s">
        <v>161</v>
      </c>
      <c r="C405" s="60" t="s">
        <v>31</v>
      </c>
      <c r="D405" s="70" t="s">
        <v>245</v>
      </c>
      <c r="E405" s="58" t="s">
        <v>1195</v>
      </c>
      <c r="F405" s="65">
        <v>41759</v>
      </c>
      <c r="G405" s="60" t="s">
        <v>926</v>
      </c>
      <c r="H405" s="58" t="s">
        <v>947</v>
      </c>
      <c r="I405" s="57">
        <v>0.33819444444444446</v>
      </c>
      <c r="J405" s="67">
        <v>1</v>
      </c>
      <c r="K405" s="56" t="s">
        <v>95</v>
      </c>
      <c r="L405" s="69">
        <v>5</v>
      </c>
      <c r="M405" s="69">
        <v>0</v>
      </c>
      <c r="N405" s="69">
        <v>2</v>
      </c>
      <c r="O405" s="70" t="s">
        <v>63</v>
      </c>
      <c r="P405" s="70" t="s">
        <v>141</v>
      </c>
      <c r="Q405" s="69"/>
      <c r="R405" s="62">
        <v>0</v>
      </c>
      <c r="S405" s="70"/>
      <c r="T405" s="70"/>
      <c r="U405" s="70"/>
      <c r="V405" s="69"/>
      <c r="W405" s="69"/>
      <c r="AC405" s="70"/>
      <c r="AD405" s="62">
        <f>LOOKUP($D405,'Design Component Spatial Info'!$C$2:$C$230,'Design Component Spatial Info'!E$2:E$230)</f>
        <v>10</v>
      </c>
      <c r="AE405" s="62">
        <f>LOOKUP($D405,'Design Component Spatial Info'!$C$2:$C$230,'Design Component Spatial Info'!F$2:F$230)</f>
        <v>665021.11</v>
      </c>
      <c r="AF405" s="62">
        <f>LOOKUP($D405,'Design Component Spatial Info'!$C$2:$C$230,'Design Component Spatial Info'!G$2:G$230)</f>
        <v>5533458.9199999999</v>
      </c>
      <c r="AG405" s="67">
        <f t="shared" si="15"/>
        <v>0</v>
      </c>
      <c r="AH405" s="67">
        <f t="shared" si="16"/>
        <v>0</v>
      </c>
      <c r="AI405" s="136">
        <f>LOOKUP($D405,'Design Component Spatial Info'!$C$2:$C$230,'Design Component Spatial Info'!I$2:I$230)</f>
        <v>1379528.6977200001</v>
      </c>
      <c r="AJ405" s="136">
        <f>LOOKUP($D405,'Design Component Spatial Info'!$C$2:$C$230,'Design Component Spatial Info'!J$2:J$230)</f>
        <v>559983.80582000001</v>
      </c>
    </row>
    <row r="406" spans="1:38" x14ac:dyDescent="0.2">
      <c r="A406" s="60" t="s">
        <v>764</v>
      </c>
      <c r="B406" s="60" t="s">
        <v>161</v>
      </c>
      <c r="C406" s="60" t="s">
        <v>31</v>
      </c>
      <c r="D406" s="70" t="s">
        <v>246</v>
      </c>
      <c r="E406" s="58" t="s">
        <v>1196</v>
      </c>
      <c r="F406" s="65">
        <v>41759</v>
      </c>
      <c r="G406" s="60" t="s">
        <v>926</v>
      </c>
      <c r="H406" s="58" t="s">
        <v>947</v>
      </c>
      <c r="I406" s="57">
        <v>0.3430555555555555</v>
      </c>
      <c r="J406" s="67">
        <v>1</v>
      </c>
      <c r="K406" s="56" t="s">
        <v>95</v>
      </c>
      <c r="L406" s="69">
        <v>5</v>
      </c>
      <c r="M406" s="69">
        <v>0</v>
      </c>
      <c r="N406" s="69">
        <v>2</v>
      </c>
      <c r="O406" s="70" t="s">
        <v>63</v>
      </c>
      <c r="P406" s="70" t="s">
        <v>383</v>
      </c>
      <c r="Q406" s="69">
        <v>120</v>
      </c>
      <c r="R406" s="62">
        <v>1</v>
      </c>
      <c r="S406" s="70" t="s">
        <v>135</v>
      </c>
      <c r="T406" s="70" t="s">
        <v>39</v>
      </c>
      <c r="U406" s="70" t="s">
        <v>87</v>
      </c>
      <c r="V406" s="69">
        <v>144</v>
      </c>
      <c r="W406" s="69">
        <v>200</v>
      </c>
      <c r="X406" s="62" t="s">
        <v>145</v>
      </c>
      <c r="Y406" s="56" t="s">
        <v>121</v>
      </c>
      <c r="AA406" s="56" t="s">
        <v>1117</v>
      </c>
      <c r="AC406" s="70"/>
      <c r="AD406" s="62">
        <f>LOOKUP($D406,'Design Component Spatial Info'!$C$2:$C$230,'Design Component Spatial Info'!E$2:E$230)</f>
        <v>10</v>
      </c>
      <c r="AE406" s="62">
        <f>LOOKUP($D406,'Design Component Spatial Info'!$C$2:$C$230,'Design Component Spatial Info'!F$2:F$230)</f>
        <v>665657.53</v>
      </c>
      <c r="AF406" s="62">
        <f>LOOKUP($D406,'Design Component Spatial Info'!$C$2:$C$230,'Design Component Spatial Info'!G$2:G$230)</f>
        <v>5533706.4419999998</v>
      </c>
      <c r="AG406" s="67">
        <f t="shared" si="15"/>
        <v>665775.08705045853</v>
      </c>
      <c r="AH406" s="67">
        <f t="shared" si="16"/>
        <v>5533544.6386011252</v>
      </c>
      <c r="AI406" s="136">
        <f>LOOKUP($D406,'Design Component Spatial Info'!$C$2:$C$230,'Design Component Spatial Info'!I$2:I$230)</f>
        <v>1380166.8673</v>
      </c>
      <c r="AJ406" s="136">
        <f>LOOKUP($D406,'Design Component Spatial Info'!$C$2:$C$230,'Design Component Spatial Info'!J$2:J$230)</f>
        <v>560310.87315999996</v>
      </c>
      <c r="AK406">
        <v>1380916</v>
      </c>
      <c r="AL406">
        <v>560430</v>
      </c>
    </row>
    <row r="407" spans="1:38" x14ac:dyDescent="0.2">
      <c r="A407" s="60" t="s">
        <v>764</v>
      </c>
      <c r="B407" s="60" t="s">
        <v>161</v>
      </c>
      <c r="C407" s="60" t="s">
        <v>31</v>
      </c>
      <c r="D407" s="70" t="s">
        <v>247</v>
      </c>
      <c r="E407" s="58" t="s">
        <v>1193</v>
      </c>
      <c r="F407" s="65">
        <v>41759</v>
      </c>
      <c r="G407" s="60" t="s">
        <v>926</v>
      </c>
      <c r="H407" s="58" t="s">
        <v>947</v>
      </c>
      <c r="I407" s="57">
        <v>0.36180555555555555</v>
      </c>
      <c r="J407" s="67">
        <v>1</v>
      </c>
      <c r="K407" s="56" t="s">
        <v>95</v>
      </c>
      <c r="L407" s="69">
        <v>8</v>
      </c>
      <c r="M407" s="69">
        <v>0</v>
      </c>
      <c r="N407" s="69">
        <v>2</v>
      </c>
      <c r="O407" s="70" t="s">
        <v>63</v>
      </c>
      <c r="P407" s="70" t="s">
        <v>141</v>
      </c>
      <c r="Q407" s="69"/>
      <c r="R407" s="62">
        <v>0</v>
      </c>
      <c r="S407" s="70"/>
      <c r="T407" s="70"/>
      <c r="U407" s="70"/>
      <c r="V407" s="69"/>
      <c r="W407" s="69"/>
      <c r="AC407" s="70"/>
      <c r="AD407" s="62">
        <f>LOOKUP($D407,'Design Component Spatial Info'!$C$2:$C$230,'Design Component Spatial Info'!E$2:E$230)</f>
        <v>10</v>
      </c>
      <c r="AE407" s="62">
        <f>LOOKUP($D407,'Design Component Spatial Info'!$C$2:$C$230,'Design Component Spatial Info'!F$2:F$230)</f>
        <v>663127.03700000001</v>
      </c>
      <c r="AF407" s="62">
        <f>LOOKUP($D407,'Design Component Spatial Info'!$C$2:$C$230,'Design Component Spatial Info'!G$2:G$230)</f>
        <v>5534012.443</v>
      </c>
      <c r="AG407" s="67">
        <f t="shared" si="15"/>
        <v>0</v>
      </c>
      <c r="AH407" s="67">
        <f t="shared" si="16"/>
        <v>0</v>
      </c>
      <c r="AI407" s="136">
        <f>LOOKUP($D407,'Design Component Spatial Info'!$C$2:$C$230,'Design Component Spatial Info'!I$2:I$230)</f>
        <v>1380791.83724</v>
      </c>
      <c r="AJ407" s="136">
        <f>LOOKUP($D407,'Design Component Spatial Info'!$C$2:$C$230,'Design Component Spatial Info'!J$2:J$230)</f>
        <v>560586.24176999996</v>
      </c>
    </row>
    <row r="408" spans="1:38" x14ac:dyDescent="0.2">
      <c r="A408" s="60" t="s">
        <v>764</v>
      </c>
      <c r="B408" s="60" t="s">
        <v>161</v>
      </c>
      <c r="C408" s="60" t="s">
        <v>31</v>
      </c>
      <c r="D408" s="70" t="s">
        <v>248</v>
      </c>
      <c r="E408" s="58" t="s">
        <v>1197</v>
      </c>
      <c r="F408" s="65">
        <v>41759</v>
      </c>
      <c r="G408" s="60" t="s">
        <v>926</v>
      </c>
      <c r="H408" s="58" t="s">
        <v>947</v>
      </c>
      <c r="I408" s="57">
        <v>0.3666666666666667</v>
      </c>
      <c r="J408" s="67">
        <v>1</v>
      </c>
      <c r="K408" s="56" t="s">
        <v>95</v>
      </c>
      <c r="L408" s="69">
        <v>8</v>
      </c>
      <c r="M408" s="69">
        <v>1</v>
      </c>
      <c r="N408" s="69">
        <v>2</v>
      </c>
      <c r="O408" s="70" t="s">
        <v>63</v>
      </c>
      <c r="P408" s="70" t="s">
        <v>141</v>
      </c>
      <c r="Q408" s="69"/>
      <c r="R408" s="62">
        <v>0</v>
      </c>
      <c r="S408" s="70"/>
      <c r="T408" s="70"/>
      <c r="U408" s="70"/>
      <c r="V408" s="69"/>
      <c r="W408" s="69"/>
      <c r="AC408" s="70"/>
      <c r="AD408" s="62">
        <f>LOOKUP($D408,'Design Component Spatial Info'!$C$2:$C$230,'Design Component Spatial Info'!E$2:E$230)</f>
        <v>10</v>
      </c>
      <c r="AE408" s="62">
        <f>LOOKUP($D408,'Design Component Spatial Info'!$C$2:$C$230,'Design Component Spatial Info'!F$2:F$230)</f>
        <v>662440.72499999998</v>
      </c>
      <c r="AF408" s="62">
        <f>LOOKUP($D408,'Design Component Spatial Info'!$C$2:$C$230,'Design Component Spatial Info'!G$2:G$230)</f>
        <v>5533671.3279999997</v>
      </c>
      <c r="AG408" s="67">
        <f t="shared" si="15"/>
        <v>0</v>
      </c>
      <c r="AH408" s="67">
        <f t="shared" si="16"/>
        <v>0</v>
      </c>
      <c r="AI408" s="136">
        <f>LOOKUP($D408,'Design Component Spatial Info'!$C$2:$C$230,'Design Component Spatial Info'!I$2:I$230)</f>
        <v>1378249.9425600001</v>
      </c>
      <c r="AJ408" s="136">
        <f>LOOKUP($D408,'Design Component Spatial Info'!$C$2:$C$230,'Design Component Spatial Info'!J$2:J$230)</f>
        <v>560780.27375000005</v>
      </c>
    </row>
    <row r="409" spans="1:38" x14ac:dyDescent="0.2">
      <c r="A409" s="60" t="s">
        <v>764</v>
      </c>
      <c r="B409" s="60" t="s">
        <v>161</v>
      </c>
      <c r="C409" s="60" t="s">
        <v>31</v>
      </c>
      <c r="D409" s="70" t="s">
        <v>249</v>
      </c>
      <c r="E409" s="58" t="s">
        <v>1197</v>
      </c>
      <c r="F409" s="65">
        <v>41759</v>
      </c>
      <c r="G409" s="60" t="s">
        <v>926</v>
      </c>
      <c r="H409" s="58" t="s">
        <v>947</v>
      </c>
      <c r="I409" s="57">
        <v>0.3743055555555555</v>
      </c>
      <c r="J409" s="67">
        <v>1</v>
      </c>
      <c r="K409" s="56" t="s">
        <v>95</v>
      </c>
      <c r="L409" s="69">
        <v>8</v>
      </c>
      <c r="M409" s="69">
        <v>1</v>
      </c>
      <c r="N409" s="69">
        <v>2</v>
      </c>
      <c r="O409" s="70" t="s">
        <v>63</v>
      </c>
      <c r="P409" s="70" t="s">
        <v>141</v>
      </c>
      <c r="Q409" s="69"/>
      <c r="R409" s="62">
        <v>0</v>
      </c>
      <c r="S409" s="70"/>
      <c r="T409" s="70"/>
      <c r="U409" s="70"/>
      <c r="V409" s="69"/>
      <c r="W409" s="69"/>
      <c r="AC409" s="70"/>
      <c r="AD409" s="62">
        <f>LOOKUP($D409,'Design Component Spatial Info'!$C$2:$C$230,'Design Component Spatial Info'!E$2:E$230)</f>
        <v>10</v>
      </c>
      <c r="AE409" s="62">
        <f>LOOKUP($D409,'Design Component Spatial Info'!$C$2:$C$230,'Design Component Spatial Info'!F$2:F$230)</f>
        <v>661731.14599999995</v>
      </c>
      <c r="AF409" s="62">
        <f>LOOKUP($D409,'Design Component Spatial Info'!$C$2:$C$230,'Design Component Spatial Info'!G$2:G$230)</f>
        <v>5533489.7470000004</v>
      </c>
      <c r="AG409" s="67">
        <f t="shared" si="15"/>
        <v>0</v>
      </c>
      <c r="AH409" s="67">
        <f t="shared" si="16"/>
        <v>0</v>
      </c>
      <c r="AI409" s="136">
        <f>LOOKUP($D409,'Design Component Spatial Info'!$C$2:$C$230,'Design Component Spatial Info'!I$2:I$230)</f>
        <v>1377579.2362500001</v>
      </c>
      <c r="AJ409" s="136">
        <f>LOOKUP($D409,'Design Component Spatial Info'!$C$2:$C$230,'Design Component Spatial Info'!J$2:J$230)</f>
        <v>560409.21695999999</v>
      </c>
    </row>
    <row r="410" spans="1:38" x14ac:dyDescent="0.2">
      <c r="A410" s="60" t="s">
        <v>764</v>
      </c>
      <c r="B410" s="60" t="s">
        <v>161</v>
      </c>
      <c r="C410" s="60" t="s">
        <v>31</v>
      </c>
      <c r="D410" s="70" t="s">
        <v>250</v>
      </c>
      <c r="E410" s="58" t="s">
        <v>1198</v>
      </c>
      <c r="F410" s="65">
        <v>41759</v>
      </c>
      <c r="G410" s="60" t="s">
        <v>926</v>
      </c>
      <c r="H410" s="58" t="s">
        <v>947</v>
      </c>
      <c r="I410" s="57">
        <v>0.37916666666666665</v>
      </c>
      <c r="J410" s="67">
        <v>1</v>
      </c>
      <c r="K410" s="56" t="s">
        <v>95</v>
      </c>
      <c r="L410" s="69">
        <v>10</v>
      </c>
      <c r="M410" s="69">
        <v>1</v>
      </c>
      <c r="N410" s="69">
        <v>2</v>
      </c>
      <c r="O410" s="70" t="s">
        <v>63</v>
      </c>
      <c r="P410" s="70" t="s">
        <v>383</v>
      </c>
      <c r="Q410" s="69">
        <v>100</v>
      </c>
      <c r="R410" s="69">
        <v>1</v>
      </c>
      <c r="S410" s="70" t="s">
        <v>135</v>
      </c>
      <c r="T410" s="70" t="s">
        <v>39</v>
      </c>
      <c r="U410" s="70" t="s">
        <v>87</v>
      </c>
      <c r="V410" s="69">
        <v>129</v>
      </c>
      <c r="W410" s="69">
        <v>150</v>
      </c>
      <c r="X410" s="62" t="s">
        <v>145</v>
      </c>
      <c r="Y410" s="56" t="s">
        <v>121</v>
      </c>
      <c r="AA410" s="56" t="s">
        <v>1118</v>
      </c>
      <c r="AC410" s="70"/>
      <c r="AD410" s="62">
        <f>LOOKUP($D410,'Design Component Spatial Info'!$C$2:$C$230,'Design Component Spatial Info'!E$2:E$230)</f>
        <v>10</v>
      </c>
      <c r="AE410" s="62">
        <f>LOOKUP($D410,'Design Component Spatial Info'!$C$2:$C$230,'Design Component Spatial Info'!F$2:F$230)</f>
        <v>661203.53700000001</v>
      </c>
      <c r="AF410" s="62">
        <f>LOOKUP($D410,'Design Component Spatial Info'!$C$2:$C$230,'Design Component Spatial Info'!G$2:G$230)</f>
        <v>5532935.4380000001</v>
      </c>
      <c r="AG410" s="67">
        <f t="shared" si="15"/>
        <v>661320.10889421857</v>
      </c>
      <c r="AH410" s="67">
        <f t="shared" si="16"/>
        <v>5532841.0399413425</v>
      </c>
      <c r="AI410" s="136">
        <f>LOOKUP($D410,'Design Component Spatial Info'!$C$2:$C$230,'Design Component Spatial Info'!I$2:I$230)</f>
        <v>1376878.2419199999</v>
      </c>
      <c r="AJ410" s="136">
        <f>LOOKUP($D410,'Design Component Spatial Info'!$C$2:$C$230,'Design Component Spatial Info'!J$2:J$230)</f>
        <v>560196.51668</v>
      </c>
      <c r="AK410">
        <v>1376496</v>
      </c>
      <c r="AL410">
        <v>559530</v>
      </c>
    </row>
    <row r="411" spans="1:38" x14ac:dyDescent="0.2">
      <c r="A411" s="60" t="s">
        <v>764</v>
      </c>
      <c r="B411" s="60" t="s">
        <v>161</v>
      </c>
      <c r="C411" s="60" t="s">
        <v>31</v>
      </c>
      <c r="D411" s="70" t="s">
        <v>251</v>
      </c>
      <c r="E411" s="58" t="s">
        <v>1198</v>
      </c>
      <c r="F411" s="65">
        <v>41759</v>
      </c>
      <c r="G411" s="60" t="s">
        <v>926</v>
      </c>
      <c r="H411" s="58" t="s">
        <v>947</v>
      </c>
      <c r="I411" s="57">
        <v>0.3833333333333333</v>
      </c>
      <c r="J411" s="67">
        <v>1</v>
      </c>
      <c r="K411" s="56" t="s">
        <v>95</v>
      </c>
      <c r="L411" s="69">
        <v>10</v>
      </c>
      <c r="M411" s="69">
        <v>1</v>
      </c>
      <c r="N411" s="69">
        <v>2</v>
      </c>
      <c r="O411" s="70" t="s">
        <v>63</v>
      </c>
      <c r="P411" s="70" t="s">
        <v>141</v>
      </c>
      <c r="Q411" s="69"/>
      <c r="R411" s="62">
        <v>0</v>
      </c>
      <c r="S411" s="70"/>
      <c r="T411" s="70"/>
      <c r="U411" s="70"/>
      <c r="V411" s="69"/>
      <c r="W411" s="69"/>
      <c r="AC411" s="70"/>
      <c r="AD411" s="62">
        <f>LOOKUP($D411,'Design Component Spatial Info'!$C$2:$C$230,'Design Component Spatial Info'!E$2:E$230)</f>
        <v>10</v>
      </c>
      <c r="AE411" s="62">
        <f>LOOKUP($D411,'Design Component Spatial Info'!$C$2:$C$230,'Design Component Spatial Info'!F$2:F$230)</f>
        <v>660473.91299999994</v>
      </c>
      <c r="AF411" s="62">
        <f>LOOKUP($D411,'Design Component Spatial Info'!$C$2:$C$230,'Design Component Spatial Info'!G$2:G$230)</f>
        <v>5532687.0369999995</v>
      </c>
      <c r="AG411" s="67">
        <f t="shared" si="15"/>
        <v>0</v>
      </c>
      <c r="AH411" s="67">
        <f t="shared" si="16"/>
        <v>0</v>
      </c>
      <c r="AI411" s="136">
        <f>LOOKUP($D411,'Design Component Spatial Info'!$C$2:$C$230,'Design Component Spatial Info'!I$2:I$230)</f>
        <v>1376375.4961900001</v>
      </c>
      <c r="AJ411" s="136">
        <f>LOOKUP($D411,'Design Component Spatial Info'!$C$2:$C$230,'Design Component Spatial Info'!J$2:J$230)</f>
        <v>559619.48057999997</v>
      </c>
    </row>
    <row r="412" spans="1:38" x14ac:dyDescent="0.2">
      <c r="A412" s="60" t="s">
        <v>764</v>
      </c>
      <c r="B412" s="60" t="s">
        <v>161</v>
      </c>
      <c r="C412" s="60" t="s">
        <v>31</v>
      </c>
      <c r="D412" s="70" t="s">
        <v>252</v>
      </c>
      <c r="E412" s="58" t="s">
        <v>1198</v>
      </c>
      <c r="F412" s="65">
        <v>41759</v>
      </c>
      <c r="G412" s="60" t="s">
        <v>926</v>
      </c>
      <c r="H412" s="58" t="s">
        <v>947</v>
      </c>
      <c r="I412" s="57">
        <v>0.38750000000000001</v>
      </c>
      <c r="J412" s="67">
        <v>1</v>
      </c>
      <c r="K412" s="56" t="s">
        <v>95</v>
      </c>
      <c r="L412" s="69">
        <v>10</v>
      </c>
      <c r="M412" s="69">
        <v>2</v>
      </c>
      <c r="N412" s="69">
        <v>2</v>
      </c>
      <c r="O412" s="70" t="s">
        <v>63</v>
      </c>
      <c r="P412" s="70" t="s">
        <v>141</v>
      </c>
      <c r="Q412" s="69"/>
      <c r="R412" s="62">
        <v>0</v>
      </c>
      <c r="S412" s="70"/>
      <c r="T412" s="70"/>
      <c r="U412" s="70"/>
      <c r="V412" s="69"/>
      <c r="W412" s="69"/>
      <c r="AC412" s="70"/>
      <c r="AD412" s="62">
        <f>LOOKUP($D412,'Design Component Spatial Info'!$C$2:$C$230,'Design Component Spatial Info'!E$2:E$230)</f>
        <v>10</v>
      </c>
      <c r="AE412" s="62">
        <f>LOOKUP($D412,'Design Component Spatial Info'!$C$2:$C$230,'Design Component Spatial Info'!F$2:F$230)</f>
        <v>659765.78099999996</v>
      </c>
      <c r="AF412" s="62">
        <f>LOOKUP($D412,'Design Component Spatial Info'!$C$2:$C$230,'Design Component Spatial Info'!G$2:G$230)</f>
        <v>5532495.6500000004</v>
      </c>
      <c r="AG412" s="67">
        <f t="shared" si="15"/>
        <v>0</v>
      </c>
      <c r="AH412" s="67">
        <f t="shared" si="16"/>
        <v>0</v>
      </c>
      <c r="AI412" s="136">
        <f>LOOKUP($D412,'Design Component Spatial Info'!$C$2:$C$230,'Design Component Spatial Info'!I$2:I$230)</f>
        <v>1375657.4069399999</v>
      </c>
      <c r="AJ412" s="136">
        <f>LOOKUP($D412,'Design Component Spatial Info'!$C$2:$C$230,'Design Component Spatial Info'!J$2:J$230)</f>
        <v>559339.14858000004</v>
      </c>
    </row>
    <row r="413" spans="1:38" x14ac:dyDescent="0.2">
      <c r="A413" s="60" t="s">
        <v>764</v>
      </c>
      <c r="B413" s="60" t="s">
        <v>161</v>
      </c>
      <c r="C413" s="60" t="s">
        <v>31</v>
      </c>
      <c r="D413" s="70" t="s">
        <v>253</v>
      </c>
      <c r="E413" s="58" t="s">
        <v>1199</v>
      </c>
      <c r="F413" s="65">
        <v>41759</v>
      </c>
      <c r="G413" s="60" t="s">
        <v>926</v>
      </c>
      <c r="H413" s="58" t="s">
        <v>947</v>
      </c>
      <c r="I413" s="57">
        <v>0.39444444444444443</v>
      </c>
      <c r="J413" s="67">
        <v>1</v>
      </c>
      <c r="K413" s="56" t="s">
        <v>95</v>
      </c>
      <c r="L413" s="69">
        <v>10</v>
      </c>
      <c r="M413" s="69">
        <v>2</v>
      </c>
      <c r="N413" s="69">
        <v>2</v>
      </c>
      <c r="O413" s="70" t="s">
        <v>63</v>
      </c>
      <c r="P413" s="70" t="s">
        <v>141</v>
      </c>
      <c r="Q413" s="69"/>
      <c r="R413" s="62">
        <v>0</v>
      </c>
      <c r="S413" s="70"/>
      <c r="T413" s="70"/>
      <c r="U413" s="70"/>
      <c r="V413" s="69"/>
      <c r="W413" s="69"/>
      <c r="AC413" s="70"/>
      <c r="AD413" s="62">
        <f>LOOKUP($D413,'Design Component Spatial Info'!$C$2:$C$230,'Design Component Spatial Info'!E$2:E$230)</f>
        <v>10</v>
      </c>
      <c r="AE413" s="62">
        <f>LOOKUP($D413,'Design Component Spatial Info'!$C$2:$C$230,'Design Component Spatial Info'!F$2:F$230)</f>
        <v>659055.66399999999</v>
      </c>
      <c r="AF413" s="62">
        <f>LOOKUP($D413,'Design Component Spatial Info'!$C$2:$C$230,'Design Component Spatial Info'!G$2:G$230)</f>
        <v>5532626.4900000002</v>
      </c>
      <c r="AG413" s="67">
        <f t="shared" si="15"/>
        <v>0</v>
      </c>
      <c r="AH413" s="67">
        <f t="shared" si="16"/>
        <v>0</v>
      </c>
      <c r="AI413" s="136">
        <f>LOOKUP($D413,'Design Component Spatial Info'!$C$2:$C$230,'Design Component Spatial Info'!I$2:I$230)</f>
        <v>1374958.2746600001</v>
      </c>
      <c r="AJ413" s="136">
        <f>LOOKUP($D413,'Design Component Spatial Info'!$C$2:$C$230,'Design Component Spatial Info'!J$2:J$230)</f>
        <v>559116.72689000005</v>
      </c>
    </row>
    <row r="414" spans="1:38" x14ac:dyDescent="0.2">
      <c r="A414" s="60" t="s">
        <v>764</v>
      </c>
      <c r="B414" s="60" t="s">
        <v>161</v>
      </c>
      <c r="C414" s="60" t="s">
        <v>31</v>
      </c>
      <c r="D414" s="70" t="s">
        <v>254</v>
      </c>
      <c r="E414" s="58" t="s">
        <v>1200</v>
      </c>
      <c r="F414" s="65">
        <v>41759</v>
      </c>
      <c r="G414" s="60" t="s">
        <v>926</v>
      </c>
      <c r="H414" s="58" t="s">
        <v>947</v>
      </c>
      <c r="I414" s="57">
        <v>0.40277777777777773</v>
      </c>
      <c r="J414" s="67">
        <v>1</v>
      </c>
      <c r="K414" s="56" t="s">
        <v>95</v>
      </c>
      <c r="L414" s="69">
        <v>10</v>
      </c>
      <c r="M414" s="69">
        <v>2</v>
      </c>
      <c r="N414" s="69">
        <v>2</v>
      </c>
      <c r="O414" s="70" t="s">
        <v>63</v>
      </c>
      <c r="P414" s="70" t="s">
        <v>141</v>
      </c>
      <c r="Q414" s="69"/>
      <c r="R414" s="62">
        <v>0</v>
      </c>
      <c r="S414" s="70"/>
      <c r="T414" s="70"/>
      <c r="U414" s="70"/>
      <c r="V414" s="69"/>
      <c r="W414" s="69"/>
      <c r="AC414" s="70"/>
      <c r="AD414" s="62">
        <f>LOOKUP($D414,'Design Component Spatial Info'!$C$2:$C$230,'Design Component Spatial Info'!E$2:E$230)</f>
        <v>10</v>
      </c>
      <c r="AE414" s="62">
        <f>LOOKUP($D414,'Design Component Spatial Info'!$C$2:$C$230,'Design Component Spatial Info'!F$2:F$230)</f>
        <v>654628.18900000001</v>
      </c>
      <c r="AF414" s="62">
        <f>LOOKUP($D414,'Design Component Spatial Info'!$C$2:$C$230,'Design Component Spatial Info'!G$2:G$230)</f>
        <v>5531025.0630000001</v>
      </c>
      <c r="AG414" s="67">
        <f t="shared" si="15"/>
        <v>0</v>
      </c>
      <c r="AH414" s="67">
        <f t="shared" si="16"/>
        <v>0</v>
      </c>
      <c r="AI414" s="136">
        <f>LOOKUP($D414,'Design Component Spatial Info'!$C$2:$C$230,'Design Component Spatial Info'!I$2:I$230)</f>
        <v>1374242.9565600001</v>
      </c>
      <c r="AJ414" s="136">
        <f>LOOKUP($D414,'Design Component Spatial Info'!$C$2:$C$230,'Design Component Spatial Info'!J$2:J$230)</f>
        <v>559216.13561</v>
      </c>
    </row>
    <row r="415" spans="1:38" x14ac:dyDescent="0.2">
      <c r="A415" s="60" t="s">
        <v>764</v>
      </c>
      <c r="B415" s="60" t="s">
        <v>161</v>
      </c>
      <c r="C415" s="60" t="s">
        <v>31</v>
      </c>
      <c r="D415" s="70" t="s">
        <v>280</v>
      </c>
      <c r="E415" s="58" t="s">
        <v>1204</v>
      </c>
      <c r="F415" s="65">
        <v>41759</v>
      </c>
      <c r="G415" s="60" t="s">
        <v>926</v>
      </c>
      <c r="H415" s="58" t="s">
        <v>947</v>
      </c>
      <c r="I415" s="57">
        <v>0.43541666666666662</v>
      </c>
      <c r="J415" s="67">
        <v>1</v>
      </c>
      <c r="K415" s="56" t="s">
        <v>95</v>
      </c>
      <c r="L415" s="69">
        <v>12</v>
      </c>
      <c r="M415" s="89">
        <v>2</v>
      </c>
      <c r="N415" s="69">
        <v>3</v>
      </c>
      <c r="O415" s="70" t="s">
        <v>63</v>
      </c>
      <c r="P415" s="70" t="s">
        <v>383</v>
      </c>
      <c r="Q415" s="69">
        <v>0</v>
      </c>
      <c r="R415" s="70">
        <v>1</v>
      </c>
      <c r="S415" s="70" t="s">
        <v>75</v>
      </c>
      <c r="T415" s="70" t="s">
        <v>146</v>
      </c>
      <c r="U415" s="70" t="s">
        <v>83</v>
      </c>
      <c r="V415" s="69">
        <v>3</v>
      </c>
      <c r="W415" s="69">
        <v>75</v>
      </c>
      <c r="X415" s="62" t="s">
        <v>145</v>
      </c>
      <c r="Y415" s="56" t="s">
        <v>121</v>
      </c>
      <c r="AA415" s="56" t="s">
        <v>1119</v>
      </c>
      <c r="AC415" s="70"/>
      <c r="AD415" s="62">
        <f>LOOKUP($D415,'Design Component Spatial Info'!$C$2:$C$230,'Design Component Spatial Info'!E$2:E$230)</f>
        <v>10</v>
      </c>
      <c r="AE415" s="62">
        <f>LOOKUP($D415,'Design Component Spatial Info'!$C$2:$C$230,'Design Component Spatial Info'!F$2:F$230)</f>
        <v>648649.85400000005</v>
      </c>
      <c r="AF415" s="62">
        <f>LOOKUP($D415,'Design Component Spatial Info'!$C$2:$C$230,'Design Component Spatial Info'!G$2:G$230)</f>
        <v>5537847.1789999995</v>
      </c>
      <c r="AG415" s="67">
        <f t="shared" si="15"/>
        <v>648653.77919671824</v>
      </c>
      <c r="AH415" s="67">
        <f t="shared" si="16"/>
        <v>5537922.0762151061</v>
      </c>
      <c r="AI415" s="136">
        <f>LOOKUP($D415,'Design Component Spatial Info'!$C$2:$C$230,'Design Component Spatial Info'!I$2:I$230)</f>
        <v>1369889.4438700001</v>
      </c>
      <c r="AJ415" s="136">
        <f>LOOKUP($D415,'Design Component Spatial Info'!$C$2:$C$230,'Design Component Spatial Info'!J$2:J$230)</f>
        <v>557421.19316999998</v>
      </c>
      <c r="AK415">
        <v>1363616</v>
      </c>
      <c r="AL415">
        <v>564049</v>
      </c>
    </row>
    <row r="416" spans="1:38" x14ac:dyDescent="0.2">
      <c r="A416" s="60" t="s">
        <v>764</v>
      </c>
      <c r="B416" s="60" t="s">
        <v>161</v>
      </c>
      <c r="C416" s="60" t="s">
        <v>31</v>
      </c>
      <c r="D416" s="70" t="s">
        <v>281</v>
      </c>
      <c r="E416" s="58" t="s">
        <v>1205</v>
      </c>
      <c r="F416" s="65">
        <v>41759</v>
      </c>
      <c r="G416" s="60" t="s">
        <v>926</v>
      </c>
      <c r="H416" s="58" t="s">
        <v>947</v>
      </c>
      <c r="I416" s="57">
        <v>0.43124999999999997</v>
      </c>
      <c r="J416" s="67">
        <v>1</v>
      </c>
      <c r="K416" s="56" t="s">
        <v>95</v>
      </c>
      <c r="L416" s="69">
        <v>12</v>
      </c>
      <c r="M416" s="89">
        <v>2</v>
      </c>
      <c r="N416" s="69">
        <v>3</v>
      </c>
      <c r="O416" s="70" t="s">
        <v>63</v>
      </c>
      <c r="P416" s="70" t="s">
        <v>141</v>
      </c>
      <c r="Q416" s="69"/>
      <c r="R416" s="62">
        <v>0</v>
      </c>
      <c r="S416" s="70"/>
      <c r="T416" s="70"/>
      <c r="U416" s="70"/>
      <c r="V416" s="69"/>
      <c r="W416" s="69"/>
      <c r="AC416" s="70"/>
      <c r="AD416" s="62">
        <f>LOOKUP($D416,'Design Component Spatial Info'!$C$2:$C$230,'Design Component Spatial Info'!E$2:E$230)</f>
        <v>10</v>
      </c>
      <c r="AE416" s="62">
        <f>LOOKUP($D416,'Design Component Spatial Info'!$C$2:$C$230,'Design Component Spatial Info'!F$2:F$230)</f>
        <v>648546.31200000003</v>
      </c>
      <c r="AF416" s="62">
        <f>LOOKUP($D416,'Design Component Spatial Info'!$C$2:$C$230,'Design Component Spatial Info'!G$2:G$230)</f>
        <v>5537151.4119999995</v>
      </c>
      <c r="AG416" s="67">
        <f t="shared" si="15"/>
        <v>0</v>
      </c>
      <c r="AH416" s="67">
        <f t="shared" si="16"/>
        <v>0</v>
      </c>
      <c r="AI416" s="136">
        <f>LOOKUP($D416,'Design Component Spatial Info'!$C$2:$C$230,'Design Component Spatial Info'!I$2:I$230)</f>
        <v>1371424.2258899999</v>
      </c>
      <c r="AJ416" s="136">
        <f>LOOKUP($D416,'Design Component Spatial Info'!$C$2:$C$230,'Design Component Spatial Info'!J$2:J$230)</f>
        <v>574125.80293000001</v>
      </c>
    </row>
    <row r="417" spans="1:38" x14ac:dyDescent="0.2">
      <c r="A417" s="60" t="s">
        <v>764</v>
      </c>
      <c r="B417" s="60" t="s">
        <v>161</v>
      </c>
      <c r="C417" s="60" t="s">
        <v>31</v>
      </c>
      <c r="D417" s="70" t="s">
        <v>282</v>
      </c>
      <c r="E417" s="58" t="s">
        <v>1206</v>
      </c>
      <c r="F417" s="65">
        <v>41759</v>
      </c>
      <c r="G417" s="60" t="s">
        <v>926</v>
      </c>
      <c r="H417" s="58" t="s">
        <v>947</v>
      </c>
      <c r="I417" s="57">
        <v>0.42708333333333331</v>
      </c>
      <c r="J417" s="67">
        <v>1</v>
      </c>
      <c r="K417" s="56" t="s">
        <v>95</v>
      </c>
      <c r="L417" s="69">
        <v>12</v>
      </c>
      <c r="M417" s="69">
        <v>1</v>
      </c>
      <c r="N417" s="69">
        <v>3</v>
      </c>
      <c r="O417" s="70" t="s">
        <v>63</v>
      </c>
      <c r="P417" s="70" t="s">
        <v>141</v>
      </c>
      <c r="Q417" s="69"/>
      <c r="R417" s="62">
        <v>0</v>
      </c>
      <c r="S417" s="70"/>
      <c r="T417" s="70"/>
      <c r="U417" s="70"/>
      <c r="V417" s="69"/>
      <c r="W417" s="69"/>
      <c r="AC417" s="70"/>
      <c r="AD417" s="62">
        <f>LOOKUP($D417,'Design Component Spatial Info'!$C$2:$C$230,'Design Component Spatial Info'!E$2:E$230)</f>
        <v>10</v>
      </c>
      <c r="AE417" s="62">
        <f>LOOKUP($D417,'Design Component Spatial Info'!$C$2:$C$230,'Design Component Spatial Info'!F$2:F$230)</f>
        <v>648956.63800000004</v>
      </c>
      <c r="AF417" s="62">
        <f>LOOKUP($D417,'Design Component Spatial Info'!$C$2:$C$230,'Design Component Spatial Info'!G$2:G$230)</f>
        <v>5536475.0049999999</v>
      </c>
      <c r="AG417" s="67">
        <f t="shared" si="15"/>
        <v>0</v>
      </c>
      <c r="AH417" s="67">
        <f t="shared" si="16"/>
        <v>0</v>
      </c>
      <c r="AI417" s="136">
        <f>LOOKUP($D417,'Design Component Spatial Info'!$C$2:$C$230,'Design Component Spatial Info'!I$2:I$230)</f>
        <v>1370800.48098</v>
      </c>
      <c r="AJ417" s="136">
        <f>LOOKUP($D417,'Design Component Spatial Info'!$C$2:$C$230,'Design Component Spatial Info'!J$2:J$230)</f>
        <v>573630.25833999994</v>
      </c>
    </row>
    <row r="418" spans="1:38" x14ac:dyDescent="0.2">
      <c r="A418" s="60" t="s">
        <v>764</v>
      </c>
      <c r="B418" s="60" t="s">
        <v>161</v>
      </c>
      <c r="C418" s="60" t="s">
        <v>31</v>
      </c>
      <c r="D418" s="70" t="s">
        <v>283</v>
      </c>
      <c r="E418" s="58" t="s">
        <v>1207</v>
      </c>
      <c r="F418" s="65">
        <v>41759</v>
      </c>
      <c r="G418" s="60" t="s">
        <v>926</v>
      </c>
      <c r="H418" s="58" t="s">
        <v>947</v>
      </c>
      <c r="I418" s="57">
        <v>0.42291666666666666</v>
      </c>
      <c r="J418" s="67">
        <v>1</v>
      </c>
      <c r="K418" s="56" t="s">
        <v>95</v>
      </c>
      <c r="L418" s="69">
        <v>12</v>
      </c>
      <c r="M418" s="69">
        <v>1</v>
      </c>
      <c r="N418" s="69">
        <v>3</v>
      </c>
      <c r="O418" s="70" t="s">
        <v>63</v>
      </c>
      <c r="P418" s="70" t="s">
        <v>141</v>
      </c>
      <c r="Q418" s="69"/>
      <c r="R418" s="62">
        <v>0</v>
      </c>
      <c r="S418" s="70"/>
      <c r="T418" s="70"/>
      <c r="U418" s="70"/>
      <c r="V418" s="69"/>
      <c r="W418" s="69"/>
      <c r="AB418" s="70"/>
      <c r="AD418" s="62">
        <f>LOOKUP($D418,'Design Component Spatial Info'!$C$2:$C$230,'Design Component Spatial Info'!E$2:E$230)</f>
        <v>10</v>
      </c>
      <c r="AE418" s="62">
        <f>LOOKUP($D418,'Design Component Spatial Info'!$C$2:$C$230,'Design Component Spatial Info'!F$2:F$230)</f>
        <v>649355.15300000005</v>
      </c>
      <c r="AF418" s="62">
        <f>LOOKUP($D418,'Design Component Spatial Info'!$C$2:$C$230,'Design Component Spatial Info'!G$2:G$230)</f>
        <v>5535783.9539999999</v>
      </c>
      <c r="AG418" s="67">
        <f t="shared" si="15"/>
        <v>0</v>
      </c>
      <c r="AH418" s="67">
        <f t="shared" si="16"/>
        <v>0</v>
      </c>
      <c r="AI418" s="136">
        <f>LOOKUP($D418,'Design Component Spatial Info'!$C$2:$C$230,'Design Component Spatial Info'!I$2:I$230)</f>
        <v>1366347.52593</v>
      </c>
      <c r="AJ418" s="136">
        <f>LOOKUP($D418,'Design Component Spatial Info'!$C$2:$C$230,'Design Component Spatial Info'!J$2:J$230)</f>
        <v>568283.71392000001</v>
      </c>
    </row>
    <row r="419" spans="1:38" x14ac:dyDescent="0.2">
      <c r="A419" s="60" t="s">
        <v>764</v>
      </c>
      <c r="B419" s="60" t="s">
        <v>161</v>
      </c>
      <c r="C419" s="60" t="s">
        <v>31</v>
      </c>
      <c r="D419" s="70" t="s">
        <v>284</v>
      </c>
      <c r="E419" s="58" t="s">
        <v>1207</v>
      </c>
      <c r="F419" s="65">
        <v>41759</v>
      </c>
      <c r="G419" s="60" t="s">
        <v>926</v>
      </c>
      <c r="H419" s="58" t="s">
        <v>947</v>
      </c>
      <c r="I419" s="57">
        <v>0.41805555555555557</v>
      </c>
      <c r="J419" s="67">
        <v>1</v>
      </c>
      <c r="K419" s="56" t="s">
        <v>95</v>
      </c>
      <c r="L419" s="69">
        <v>10</v>
      </c>
      <c r="M419" s="69">
        <v>1</v>
      </c>
      <c r="N419" s="69">
        <v>3</v>
      </c>
      <c r="O419" s="70" t="s">
        <v>63</v>
      </c>
      <c r="P419" s="70" t="s">
        <v>141</v>
      </c>
      <c r="Q419" s="69"/>
      <c r="R419" s="62">
        <v>0</v>
      </c>
      <c r="S419" s="70"/>
      <c r="T419" s="70"/>
      <c r="U419" s="70"/>
      <c r="V419" s="69"/>
      <c r="W419" s="69"/>
      <c r="AC419" s="70"/>
      <c r="AD419" s="62">
        <f>LOOKUP($D419,'Design Component Spatial Info'!$C$2:$C$230,'Design Component Spatial Info'!E$2:E$230)</f>
        <v>10</v>
      </c>
      <c r="AE419" s="62">
        <f>LOOKUP($D419,'Design Component Spatial Info'!$C$2:$C$230,'Design Component Spatial Info'!F$2:F$230)</f>
        <v>649653.26899999997</v>
      </c>
      <c r="AF419" s="62">
        <f>LOOKUP($D419,'Design Component Spatial Info'!$C$2:$C$230,'Design Component Spatial Info'!G$2:G$230)</f>
        <v>5535067.4879999999</v>
      </c>
      <c r="AG419" s="67">
        <f t="shared" si="15"/>
        <v>0</v>
      </c>
      <c r="AH419" s="67">
        <f t="shared" si="16"/>
        <v>0</v>
      </c>
      <c r="AI419" s="136">
        <f>LOOKUP($D419,'Design Component Spatial Info'!$C$2:$C$230,'Design Component Spatial Info'!I$2:I$230)</f>
        <v>1365520.4351900001</v>
      </c>
      <c r="AJ419" s="136">
        <f>LOOKUP($D419,'Design Component Spatial Info'!$C$2:$C$230,'Design Component Spatial Info'!J$2:J$230)</f>
        <v>566955.92084000004</v>
      </c>
    </row>
    <row r="420" spans="1:38" x14ac:dyDescent="0.2">
      <c r="A420" s="60" t="s">
        <v>764</v>
      </c>
      <c r="B420" s="60" t="s">
        <v>161</v>
      </c>
      <c r="C420" s="60" t="s">
        <v>31</v>
      </c>
      <c r="D420" s="70" t="s">
        <v>285</v>
      </c>
      <c r="E420" s="58" t="s">
        <v>1207</v>
      </c>
      <c r="F420" s="65">
        <v>41759</v>
      </c>
      <c r="G420" s="60" t="s">
        <v>926</v>
      </c>
      <c r="H420" s="58" t="s">
        <v>947</v>
      </c>
      <c r="I420" s="57">
        <v>0.41388888888888892</v>
      </c>
      <c r="J420" s="67">
        <v>1</v>
      </c>
      <c r="K420" s="56" t="s">
        <v>95</v>
      </c>
      <c r="L420" s="69">
        <v>10</v>
      </c>
      <c r="M420" s="89">
        <v>1</v>
      </c>
      <c r="N420" s="69">
        <v>3</v>
      </c>
      <c r="O420" s="70" t="s">
        <v>63</v>
      </c>
      <c r="P420" s="70" t="s">
        <v>141</v>
      </c>
      <c r="Q420" s="69"/>
      <c r="R420" s="62">
        <v>0</v>
      </c>
      <c r="S420" s="70"/>
      <c r="T420" s="70"/>
      <c r="U420" s="70"/>
      <c r="V420" s="69"/>
      <c r="W420" s="69"/>
      <c r="AC420" s="70"/>
      <c r="AD420" s="62">
        <f>LOOKUP($D420,'Design Component Spatial Info'!$C$2:$C$230,'Design Component Spatial Info'!E$2:E$230)</f>
        <v>10</v>
      </c>
      <c r="AE420" s="62">
        <f>LOOKUP($D420,'Design Component Spatial Info'!$C$2:$C$230,'Design Component Spatial Info'!F$2:F$230)</f>
        <v>649717.18799999997</v>
      </c>
      <c r="AF420" s="62">
        <f>LOOKUP($D420,'Design Component Spatial Info'!$C$2:$C$230,'Design Component Spatial Info'!G$2:G$230)</f>
        <v>5534288.1030000001</v>
      </c>
      <c r="AG420" s="67">
        <f t="shared" si="15"/>
        <v>0</v>
      </c>
      <c r="AH420" s="67">
        <f t="shared" si="16"/>
        <v>0</v>
      </c>
      <c r="AI420" s="136">
        <f>LOOKUP($D420,'Design Component Spatial Info'!$C$2:$C$230,'Design Component Spatial Info'!I$2:I$230)</f>
        <v>1365075.1295400001</v>
      </c>
      <c r="AJ420" s="136">
        <f>LOOKUP($D420,'Design Component Spatial Info'!$C$2:$C$230,'Design Component Spatial Info'!J$2:J$230)</f>
        <v>566323.44787999999</v>
      </c>
    </row>
    <row r="421" spans="1:38" x14ac:dyDescent="0.2">
      <c r="A421" s="60" t="s">
        <v>764</v>
      </c>
      <c r="B421" s="60" t="s">
        <v>161</v>
      </c>
      <c r="C421" s="60" t="s">
        <v>31</v>
      </c>
      <c r="D421" s="70" t="s">
        <v>269</v>
      </c>
      <c r="E421" s="58" t="s">
        <v>1208</v>
      </c>
      <c r="F421" s="65">
        <v>41759</v>
      </c>
      <c r="G421" s="60" t="s">
        <v>926</v>
      </c>
      <c r="H421" s="58" t="s">
        <v>947</v>
      </c>
      <c r="I421" s="57">
        <v>0.44305555555555554</v>
      </c>
      <c r="J421" s="67">
        <v>1</v>
      </c>
      <c r="K421" s="56" t="s">
        <v>95</v>
      </c>
      <c r="L421" s="69">
        <v>13</v>
      </c>
      <c r="M421" s="69">
        <v>2</v>
      </c>
      <c r="N421" s="69">
        <v>3</v>
      </c>
      <c r="O421" s="70" t="s">
        <v>63</v>
      </c>
      <c r="P421" s="70" t="s">
        <v>141</v>
      </c>
      <c r="Q421" s="69"/>
      <c r="R421" s="62">
        <v>0</v>
      </c>
      <c r="S421" s="70"/>
      <c r="T421" s="70"/>
      <c r="U421" s="70"/>
      <c r="V421" s="69"/>
      <c r="W421" s="69"/>
      <c r="AC421" s="70"/>
      <c r="AD421" s="62">
        <f>LOOKUP($D421,'Design Component Spatial Info'!$C$2:$C$230,'Design Component Spatial Info'!E$2:E$230)</f>
        <v>10</v>
      </c>
      <c r="AE421" s="62">
        <f>LOOKUP($D421,'Design Component Spatial Info'!$C$2:$C$230,'Design Component Spatial Info'!F$2:F$230)</f>
        <v>647525.49199999997</v>
      </c>
      <c r="AF421" s="62">
        <f>LOOKUP($D421,'Design Component Spatial Info'!$C$2:$C$230,'Design Component Spatial Info'!G$2:G$230)</f>
        <v>5539325.4230000004</v>
      </c>
      <c r="AG421" s="67">
        <f t="shared" si="15"/>
        <v>0</v>
      </c>
      <c r="AH421" s="67">
        <f t="shared" si="16"/>
        <v>0</v>
      </c>
      <c r="AI421" s="136">
        <f>LOOKUP($D421,'Design Component Spatial Info'!$C$2:$C$230,'Design Component Spatial Info'!I$2:I$230)</f>
        <v>1364544.6334599999</v>
      </c>
      <c r="AJ421" s="136">
        <f>LOOKUP($D421,'Design Component Spatial Info'!$C$2:$C$230,'Design Component Spatial Info'!J$2:J$230)</f>
        <v>565762.00390999997</v>
      </c>
    </row>
    <row r="422" spans="1:38" x14ac:dyDescent="0.2">
      <c r="A422" s="60" t="s">
        <v>764</v>
      </c>
      <c r="B422" s="60" t="s">
        <v>161</v>
      </c>
      <c r="C422" s="60" t="s">
        <v>31</v>
      </c>
      <c r="D422" s="70" t="s">
        <v>270</v>
      </c>
      <c r="E422" s="58" t="s">
        <v>1209</v>
      </c>
      <c r="F422" s="65">
        <v>41759</v>
      </c>
      <c r="G422" s="60" t="s">
        <v>926</v>
      </c>
      <c r="H422" s="58" t="s">
        <v>947</v>
      </c>
      <c r="I422" s="57">
        <v>0.44791666666666669</v>
      </c>
      <c r="J422" s="67">
        <v>1</v>
      </c>
      <c r="K422" s="56" t="s">
        <v>95</v>
      </c>
      <c r="L422" s="69">
        <v>13</v>
      </c>
      <c r="M422" s="69">
        <v>2</v>
      </c>
      <c r="N422" s="69">
        <v>3</v>
      </c>
      <c r="O422" s="70" t="s">
        <v>63</v>
      </c>
      <c r="P422" s="70" t="s">
        <v>141</v>
      </c>
      <c r="Q422" s="69"/>
      <c r="R422" s="62">
        <v>0</v>
      </c>
      <c r="S422" s="70"/>
      <c r="T422" s="70"/>
      <c r="U422" s="70"/>
      <c r="V422" s="69"/>
      <c r="W422" s="69"/>
      <c r="AC422" s="70"/>
      <c r="AD422" s="62">
        <f>LOOKUP($D422,'Design Component Spatial Info'!$C$2:$C$230,'Design Component Spatial Info'!E$2:E$230)</f>
        <v>10</v>
      </c>
      <c r="AE422" s="62">
        <f>LOOKUP($D422,'Design Component Spatial Info'!$C$2:$C$230,'Design Component Spatial Info'!F$2:F$230)</f>
        <v>646845.076</v>
      </c>
      <c r="AF422" s="62">
        <f>LOOKUP($D422,'Design Component Spatial Info'!$C$2:$C$230,'Design Component Spatial Info'!G$2:G$230)</f>
        <v>5539535.517</v>
      </c>
      <c r="AG422" s="67">
        <f t="shared" si="15"/>
        <v>0</v>
      </c>
      <c r="AH422" s="67">
        <f t="shared" si="16"/>
        <v>0</v>
      </c>
      <c r="AI422" s="136">
        <f>LOOKUP($D422,'Design Component Spatial Info'!$C$2:$C$230,'Design Component Spatial Info'!I$2:I$230)</f>
        <v>1363615.7685400001</v>
      </c>
      <c r="AJ422" s="136">
        <f>LOOKUP($D422,'Design Component Spatial Info'!$C$2:$C$230,'Design Component Spatial Info'!J$2:J$230)</f>
        <v>563974.05677999998</v>
      </c>
    </row>
    <row r="423" spans="1:38" x14ac:dyDescent="0.2">
      <c r="A423" s="60" t="s">
        <v>764</v>
      </c>
      <c r="B423" s="60" t="s">
        <v>161</v>
      </c>
      <c r="C423" s="60" t="s">
        <v>31</v>
      </c>
      <c r="D423" s="70" t="s">
        <v>271</v>
      </c>
      <c r="E423" s="58" t="s">
        <v>1209</v>
      </c>
      <c r="F423" s="65">
        <v>41759</v>
      </c>
      <c r="G423" s="60" t="s">
        <v>926</v>
      </c>
      <c r="H423" s="58" t="s">
        <v>947</v>
      </c>
      <c r="I423" s="57">
        <v>0.45277777777777778</v>
      </c>
      <c r="J423" s="67">
        <v>1</v>
      </c>
      <c r="K423" s="56" t="s">
        <v>95</v>
      </c>
      <c r="L423" s="69">
        <v>13</v>
      </c>
      <c r="M423" s="89">
        <v>2</v>
      </c>
      <c r="N423" s="69">
        <v>3</v>
      </c>
      <c r="O423" s="70" t="s">
        <v>63</v>
      </c>
      <c r="P423" s="70" t="s">
        <v>141</v>
      </c>
      <c r="Q423" s="69"/>
      <c r="R423" s="62">
        <v>0</v>
      </c>
      <c r="S423" s="70"/>
      <c r="T423" s="70"/>
      <c r="U423" s="70"/>
      <c r="V423" s="69"/>
      <c r="W423" s="69"/>
      <c r="AC423" s="70"/>
      <c r="AD423" s="62">
        <f>LOOKUP($D423,'Design Component Spatial Info'!$C$2:$C$230,'Design Component Spatial Info'!E$2:E$230)</f>
        <v>10</v>
      </c>
      <c r="AE423" s="62">
        <f>LOOKUP($D423,'Design Component Spatial Info'!$C$2:$C$230,'Design Component Spatial Info'!F$2:F$230)</f>
        <v>646104.24300000002</v>
      </c>
      <c r="AF423" s="62">
        <f>LOOKUP($D423,'Design Component Spatial Info'!$C$2:$C$230,'Design Component Spatial Info'!G$2:G$230)</f>
        <v>5539645.6150000002</v>
      </c>
      <c r="AG423" s="67">
        <f t="shared" si="15"/>
        <v>0</v>
      </c>
      <c r="AH423" s="67">
        <f t="shared" si="16"/>
        <v>0</v>
      </c>
      <c r="AI423" s="136">
        <f>LOOKUP($D423,'Design Component Spatial Info'!$C$2:$C$230,'Design Component Spatial Info'!I$2:I$230)</f>
        <v>1363542.8824499999</v>
      </c>
      <c r="AJ423" s="136">
        <f>LOOKUP($D423,'Design Component Spatial Info'!$C$2:$C$230,'Design Component Spatial Info'!J$2:J$230)</f>
        <v>563274.34574999998</v>
      </c>
    </row>
    <row r="424" spans="1:38" x14ac:dyDescent="0.2">
      <c r="A424" s="60" t="s">
        <v>764</v>
      </c>
      <c r="B424" s="60" t="s">
        <v>161</v>
      </c>
      <c r="C424" s="60" t="s">
        <v>31</v>
      </c>
      <c r="D424" s="70" t="s">
        <v>272</v>
      </c>
      <c r="E424" s="58" t="s">
        <v>1210</v>
      </c>
      <c r="F424" s="65">
        <v>41759</v>
      </c>
      <c r="G424" s="60" t="s">
        <v>926</v>
      </c>
      <c r="H424" s="58" t="s">
        <v>947</v>
      </c>
      <c r="I424" s="57">
        <v>0.45833333333333331</v>
      </c>
      <c r="J424" s="67">
        <v>1</v>
      </c>
      <c r="K424" s="56" t="s">
        <v>95</v>
      </c>
      <c r="L424" s="69">
        <v>13</v>
      </c>
      <c r="M424" s="69">
        <v>1</v>
      </c>
      <c r="N424" s="69">
        <v>3</v>
      </c>
      <c r="O424" s="70" t="s">
        <v>63</v>
      </c>
      <c r="P424" s="70" t="s">
        <v>141</v>
      </c>
      <c r="Q424" s="69"/>
      <c r="R424" s="62">
        <v>0</v>
      </c>
      <c r="S424" s="70"/>
      <c r="T424" s="70"/>
      <c r="U424" s="70"/>
      <c r="V424" s="69"/>
      <c r="W424" s="69"/>
      <c r="AC424" s="70"/>
      <c r="AD424" s="62">
        <f>LOOKUP($D424,'Design Component Spatial Info'!$C$2:$C$230,'Design Component Spatial Info'!E$2:E$230)</f>
        <v>10</v>
      </c>
      <c r="AE424" s="62">
        <f>LOOKUP($D424,'Design Component Spatial Info'!$C$2:$C$230,'Design Component Spatial Info'!F$2:F$230)</f>
        <v>645345.18400000001</v>
      </c>
      <c r="AF424" s="62">
        <f>LOOKUP($D424,'Design Component Spatial Info'!$C$2:$C$230,'Design Component Spatial Info'!G$2:G$230)</f>
        <v>5539827.7029999997</v>
      </c>
      <c r="AG424" s="67">
        <f t="shared" si="15"/>
        <v>0</v>
      </c>
      <c r="AH424" s="67">
        <f t="shared" si="16"/>
        <v>0</v>
      </c>
      <c r="AI424" s="136">
        <f>LOOKUP($D424,'Design Component Spatial Info'!$C$2:$C$230,'Design Component Spatial Info'!I$2:I$230)</f>
        <v>1363982.6025400001</v>
      </c>
      <c r="AJ424" s="136">
        <f>LOOKUP($D424,'Design Component Spatial Info'!$C$2:$C$230,'Design Component Spatial Info'!J$2:J$230)</f>
        <v>562616.56703999999</v>
      </c>
    </row>
    <row r="425" spans="1:38" x14ac:dyDescent="0.2">
      <c r="A425" s="60" t="s">
        <v>764</v>
      </c>
      <c r="B425" s="60" t="s">
        <v>161</v>
      </c>
      <c r="C425" s="60" t="s">
        <v>31</v>
      </c>
      <c r="D425" s="70" t="s">
        <v>273</v>
      </c>
      <c r="E425" s="58" t="s">
        <v>1210</v>
      </c>
      <c r="F425" s="65">
        <v>41759</v>
      </c>
      <c r="G425" s="60" t="s">
        <v>926</v>
      </c>
      <c r="H425" s="58" t="s">
        <v>947</v>
      </c>
      <c r="I425" s="57">
        <v>0.46319444444444446</v>
      </c>
      <c r="J425" s="67">
        <v>1</v>
      </c>
      <c r="K425" s="56" t="s">
        <v>95</v>
      </c>
      <c r="L425" s="69">
        <v>14</v>
      </c>
      <c r="M425" s="89">
        <v>1</v>
      </c>
      <c r="N425" s="69">
        <v>3</v>
      </c>
      <c r="O425" s="70" t="s">
        <v>63</v>
      </c>
      <c r="P425" s="70" t="s">
        <v>141</v>
      </c>
      <c r="Q425" s="69"/>
      <c r="R425" s="62">
        <v>0</v>
      </c>
      <c r="S425" s="70"/>
      <c r="T425" s="70"/>
      <c r="U425" s="70"/>
      <c r="V425" s="69"/>
      <c r="W425" s="69"/>
      <c r="AC425" s="70"/>
      <c r="AD425" s="62">
        <f>LOOKUP($D425,'Design Component Spatial Info'!$C$2:$C$230,'Design Component Spatial Info'!E$2:E$230)</f>
        <v>10</v>
      </c>
      <c r="AE425" s="62">
        <f>LOOKUP($D425,'Design Component Spatial Info'!$C$2:$C$230,'Design Component Spatial Info'!F$2:F$230)</f>
        <v>644765.22600000002</v>
      </c>
      <c r="AF425" s="62">
        <f>LOOKUP($D425,'Design Component Spatial Info'!$C$2:$C$230,'Design Component Spatial Info'!G$2:G$230)</f>
        <v>5540335.852</v>
      </c>
      <c r="AG425" s="67">
        <f t="shared" si="15"/>
        <v>0</v>
      </c>
      <c r="AH425" s="67">
        <f t="shared" si="16"/>
        <v>0</v>
      </c>
      <c r="AI425" s="136">
        <f>LOOKUP($D425,'Design Component Spatial Info'!$C$2:$C$230,'Design Component Spatial Info'!I$2:I$230)</f>
        <v>1364411.1734800001</v>
      </c>
      <c r="AJ425" s="136">
        <f>LOOKUP($D425,'Design Component Spatial Info'!$C$2:$C$230,'Design Component Spatial Info'!J$2:J$230)</f>
        <v>561943.64662000001</v>
      </c>
    </row>
    <row r="426" spans="1:38" x14ac:dyDescent="0.2">
      <c r="A426" s="60" t="s">
        <v>764</v>
      </c>
      <c r="B426" s="60" t="s">
        <v>161</v>
      </c>
      <c r="C426" s="60" t="s">
        <v>31</v>
      </c>
      <c r="D426" s="70" t="s">
        <v>274</v>
      </c>
      <c r="E426" s="58" t="s">
        <v>840</v>
      </c>
      <c r="F426" s="65">
        <v>41759</v>
      </c>
      <c r="G426" s="60" t="s">
        <v>926</v>
      </c>
      <c r="H426" s="58" t="s">
        <v>947</v>
      </c>
      <c r="I426" s="57">
        <v>0.46875</v>
      </c>
      <c r="J426" s="67">
        <v>1</v>
      </c>
      <c r="K426" s="56" t="s">
        <v>95</v>
      </c>
      <c r="L426" s="69">
        <v>14</v>
      </c>
      <c r="M426" s="69">
        <v>1</v>
      </c>
      <c r="N426" s="69">
        <v>3</v>
      </c>
      <c r="O426" s="70" t="s">
        <v>63</v>
      </c>
      <c r="P426" s="70" t="s">
        <v>141</v>
      </c>
      <c r="Q426" s="69"/>
      <c r="R426" s="62">
        <v>0</v>
      </c>
      <c r="S426" s="70"/>
      <c r="T426" s="70"/>
      <c r="U426" s="70"/>
      <c r="V426" s="69"/>
      <c r="W426" s="69"/>
      <c r="AC426" s="70"/>
      <c r="AD426" s="62">
        <f>LOOKUP($D426,'Design Component Spatial Info'!$C$2:$C$230,'Design Component Spatial Info'!E$2:E$230)</f>
        <v>10</v>
      </c>
      <c r="AE426" s="62">
        <f>LOOKUP($D426,'Design Component Spatial Info'!$C$2:$C$230,'Design Component Spatial Info'!F$2:F$230)</f>
        <v>644624.04</v>
      </c>
      <c r="AF426" s="62">
        <f>LOOKUP($D426,'Design Component Spatial Info'!$C$2:$C$230,'Design Component Spatial Info'!G$2:G$230)</f>
        <v>5541087.6430000002</v>
      </c>
      <c r="AG426" s="67">
        <f t="shared" si="15"/>
        <v>0</v>
      </c>
      <c r="AH426" s="67">
        <f t="shared" si="16"/>
        <v>0</v>
      </c>
      <c r="AI426" s="136">
        <f>LOOKUP($D426,'Design Component Spatial Info'!$C$2:$C$230,'Design Component Spatial Info'!I$2:I$230)</f>
        <v>1364740.54584</v>
      </c>
      <c r="AJ426" s="136">
        <f>LOOKUP($D426,'Design Component Spatial Info'!$C$2:$C$230,'Design Component Spatial Info'!J$2:J$230)</f>
        <v>561240.92990999995</v>
      </c>
    </row>
    <row r="427" spans="1:38" x14ac:dyDescent="0.2">
      <c r="A427" s="60" t="s">
        <v>764</v>
      </c>
      <c r="B427" s="60" t="s">
        <v>161</v>
      </c>
      <c r="C427" s="60" t="s">
        <v>31</v>
      </c>
      <c r="D427" s="70" t="s">
        <v>275</v>
      </c>
      <c r="E427" s="58" t="s">
        <v>840</v>
      </c>
      <c r="F427" s="65">
        <v>41759</v>
      </c>
      <c r="G427" s="60" t="s">
        <v>926</v>
      </c>
      <c r="H427" s="58" t="s">
        <v>947</v>
      </c>
      <c r="I427" s="57">
        <v>0.47361111111111115</v>
      </c>
      <c r="J427" s="67">
        <v>1</v>
      </c>
      <c r="K427" s="56" t="s">
        <v>95</v>
      </c>
      <c r="L427" s="69">
        <v>15</v>
      </c>
      <c r="M427" s="69">
        <v>1</v>
      </c>
      <c r="N427" s="69">
        <v>3</v>
      </c>
      <c r="O427" s="70" t="s">
        <v>63</v>
      </c>
      <c r="P427" s="70" t="s">
        <v>141</v>
      </c>
      <c r="Q427" s="69"/>
      <c r="R427" s="62">
        <v>0</v>
      </c>
      <c r="S427" s="70"/>
      <c r="T427" s="70"/>
      <c r="U427" s="70"/>
      <c r="V427" s="69"/>
      <c r="W427" s="69"/>
      <c r="AC427" s="70"/>
      <c r="AD427" s="62">
        <f>LOOKUP($D427,'Design Component Spatial Info'!$C$2:$C$230,'Design Component Spatial Info'!E$2:E$230)</f>
        <v>10</v>
      </c>
      <c r="AE427" s="62">
        <f>LOOKUP($D427,'Design Component Spatial Info'!$C$2:$C$230,'Design Component Spatial Info'!F$2:F$230)</f>
        <v>644246.46200000006</v>
      </c>
      <c r="AF427" s="62">
        <f>LOOKUP($D427,'Design Component Spatial Info'!$C$2:$C$230,'Design Component Spatial Info'!G$2:G$230)</f>
        <v>5541783.1200000001</v>
      </c>
      <c r="AG427" s="67">
        <f t="shared" si="15"/>
        <v>0</v>
      </c>
      <c r="AH427" s="67">
        <f t="shared" si="16"/>
        <v>0</v>
      </c>
      <c r="AI427" s="136">
        <f>LOOKUP($D427,'Design Component Spatial Info'!$C$2:$C$230,'Design Component Spatial Info'!I$2:I$230)</f>
        <v>1364838.6752899999</v>
      </c>
      <c r="AJ427" s="136">
        <f>LOOKUP($D427,'Design Component Spatial Info'!$C$2:$C$230,'Design Component Spatial Info'!J$2:J$230)</f>
        <v>560465.06094</v>
      </c>
    </row>
    <row r="428" spans="1:38" x14ac:dyDescent="0.2">
      <c r="A428" s="60" t="s">
        <v>764</v>
      </c>
      <c r="B428" s="60" t="s">
        <v>161</v>
      </c>
      <c r="C428" s="60" t="s">
        <v>31</v>
      </c>
      <c r="D428" s="70" t="s">
        <v>276</v>
      </c>
      <c r="E428" s="58" t="s">
        <v>1211</v>
      </c>
      <c r="F428" s="65">
        <v>41759</v>
      </c>
      <c r="G428" s="60" t="s">
        <v>926</v>
      </c>
      <c r="H428" s="58" t="s">
        <v>947</v>
      </c>
      <c r="I428" s="57">
        <v>0.47847222222222219</v>
      </c>
      <c r="J428" s="67">
        <v>1</v>
      </c>
      <c r="K428" s="56" t="s">
        <v>95</v>
      </c>
      <c r="L428" s="69">
        <v>15</v>
      </c>
      <c r="M428" s="69">
        <v>1</v>
      </c>
      <c r="N428" s="69">
        <v>3</v>
      </c>
      <c r="O428" s="70" t="s">
        <v>63</v>
      </c>
      <c r="P428" s="70" t="s">
        <v>383</v>
      </c>
      <c r="Q428" s="69">
        <v>25</v>
      </c>
      <c r="R428" s="69">
        <v>1</v>
      </c>
      <c r="S428" s="70" t="s">
        <v>135</v>
      </c>
      <c r="T428" s="70" t="s">
        <v>144</v>
      </c>
      <c r="U428" s="70" t="s">
        <v>87</v>
      </c>
      <c r="V428" s="69">
        <v>306</v>
      </c>
      <c r="W428" s="69">
        <v>75</v>
      </c>
      <c r="X428" s="62" t="s">
        <v>145</v>
      </c>
      <c r="Y428" s="56" t="s">
        <v>121</v>
      </c>
      <c r="AA428" s="56" t="s">
        <v>1120</v>
      </c>
      <c r="AC428" s="70"/>
      <c r="AD428" s="62">
        <f>LOOKUP($D428,'Design Component Spatial Info'!$C$2:$C$230,'Design Component Spatial Info'!E$2:E$230)</f>
        <v>10</v>
      </c>
      <c r="AE428" s="62">
        <f>LOOKUP($D428,'Design Component Spatial Info'!$C$2:$C$230,'Design Component Spatial Info'!F$2:F$230)</f>
        <v>643598.79500000004</v>
      </c>
      <c r="AF428" s="62">
        <f>LOOKUP($D428,'Design Component Spatial Info'!$C$2:$C$230,'Design Component Spatial Info'!G$2:G$230)</f>
        <v>5542139.4929999998</v>
      </c>
      <c r="AG428" s="67">
        <f t="shared" si="15"/>
        <v>643538.11872542195</v>
      </c>
      <c r="AH428" s="67">
        <f t="shared" si="16"/>
        <v>5542183.5768939219</v>
      </c>
      <c r="AI428" s="136">
        <f>LOOKUP($D428,'Design Component Spatial Info'!$C$2:$C$230,'Design Component Spatial Info'!I$2:I$230)</f>
        <v>1362427.3802</v>
      </c>
      <c r="AJ428" s="136">
        <f>LOOKUP($D428,'Design Component Spatial Info'!$C$2:$C$230,'Design Component Spatial Info'!J$2:J$230)</f>
        <v>565401.63482000004</v>
      </c>
      <c r="AK428">
        <v>1358318</v>
      </c>
      <c r="AL428">
        <v>568082</v>
      </c>
    </row>
    <row r="429" spans="1:38" x14ac:dyDescent="0.2">
      <c r="A429" s="60" t="s">
        <v>764</v>
      </c>
      <c r="B429" s="60" t="s">
        <v>161</v>
      </c>
      <c r="C429" s="60" t="s">
        <v>31</v>
      </c>
      <c r="D429" s="70" t="s">
        <v>277</v>
      </c>
      <c r="E429" s="58" t="s">
        <v>1211</v>
      </c>
      <c r="F429" s="65">
        <v>41759</v>
      </c>
      <c r="G429" s="60" t="s">
        <v>926</v>
      </c>
      <c r="H429" s="58" t="s">
        <v>947</v>
      </c>
      <c r="I429" s="57">
        <v>0.48333333333333334</v>
      </c>
      <c r="J429" s="67">
        <v>1</v>
      </c>
      <c r="K429" s="56" t="s">
        <v>95</v>
      </c>
      <c r="L429" s="69">
        <v>15</v>
      </c>
      <c r="M429" s="69">
        <v>1</v>
      </c>
      <c r="N429" s="69">
        <v>3</v>
      </c>
      <c r="O429" s="70" t="s">
        <v>63</v>
      </c>
      <c r="P429" s="70" t="s">
        <v>383</v>
      </c>
      <c r="Q429" s="69">
        <v>170</v>
      </c>
      <c r="R429" s="69">
        <v>2</v>
      </c>
      <c r="S429" s="70" t="s">
        <v>384</v>
      </c>
      <c r="T429" s="70" t="s">
        <v>146</v>
      </c>
      <c r="U429" s="70" t="s">
        <v>83</v>
      </c>
      <c r="V429" s="69">
        <v>90</v>
      </c>
      <c r="W429" s="69">
        <v>50</v>
      </c>
      <c r="X429" s="62" t="s">
        <v>145</v>
      </c>
      <c r="Y429" s="56" t="s">
        <v>121</v>
      </c>
      <c r="AA429" s="56" t="s">
        <v>1121</v>
      </c>
      <c r="AC429" s="70"/>
      <c r="AD429" s="62">
        <f>LOOKUP($D429,'Design Component Spatial Info'!$C$2:$C$230,'Design Component Spatial Info'!E$2:E$230)</f>
        <v>10</v>
      </c>
      <c r="AE429" s="62">
        <f>LOOKUP($D429,'Design Component Spatial Info'!$C$2:$C$230,'Design Component Spatial Info'!F$2:F$230)</f>
        <v>642950.66299999994</v>
      </c>
      <c r="AF429" s="62">
        <f>LOOKUP($D429,'Design Component Spatial Info'!$C$2:$C$230,'Design Component Spatial Info'!G$2:G$230)</f>
        <v>5542545.5860000001</v>
      </c>
      <c r="AG429" s="67">
        <f t="shared" si="15"/>
        <v>643000.66299999994</v>
      </c>
      <c r="AH429" s="67">
        <f t="shared" si="16"/>
        <v>5542545.5860000001</v>
      </c>
      <c r="AI429" s="136">
        <f>LOOKUP($D429,'Design Component Spatial Info'!$C$2:$C$230,'Design Component Spatial Info'!I$2:I$230)</f>
        <v>1361738.2929799999</v>
      </c>
      <c r="AJ429" s="136">
        <f>LOOKUP($D429,'Design Component Spatial Info'!$C$2:$C$230,'Design Component Spatial Info'!J$2:J$230)</f>
        <v>565581.66601000004</v>
      </c>
      <c r="AK429">
        <v>1357765</v>
      </c>
      <c r="AL429">
        <v>568421</v>
      </c>
    </row>
    <row r="430" spans="1:38" x14ac:dyDescent="0.2">
      <c r="A430" s="60" t="s">
        <v>764</v>
      </c>
      <c r="B430" s="60" t="s">
        <v>161</v>
      </c>
      <c r="C430" s="60" t="s">
        <v>31</v>
      </c>
      <c r="D430" s="70" t="s">
        <v>278</v>
      </c>
      <c r="E430" s="58" t="s">
        <v>1212</v>
      </c>
      <c r="F430" s="65">
        <v>41759</v>
      </c>
      <c r="G430" s="60" t="s">
        <v>926</v>
      </c>
      <c r="H430" s="58" t="s">
        <v>947</v>
      </c>
      <c r="I430" s="57">
        <v>0.48888888888888887</v>
      </c>
      <c r="J430" s="67">
        <v>1</v>
      </c>
      <c r="K430" s="56" t="s">
        <v>95</v>
      </c>
      <c r="L430" s="69">
        <v>15</v>
      </c>
      <c r="M430" s="69">
        <v>1</v>
      </c>
      <c r="N430" s="69">
        <v>3</v>
      </c>
      <c r="O430" s="70" t="s">
        <v>63</v>
      </c>
      <c r="P430" s="70" t="s">
        <v>141</v>
      </c>
      <c r="Q430" s="69"/>
      <c r="R430" s="62">
        <v>0</v>
      </c>
      <c r="S430" s="70"/>
      <c r="T430" s="70"/>
      <c r="U430" s="70"/>
      <c r="V430" s="69"/>
      <c r="W430" s="69"/>
      <c r="AC430" s="70"/>
      <c r="AD430" s="62">
        <f>LOOKUP($D430,'Design Component Spatial Info'!$C$2:$C$230,'Design Component Spatial Info'!E$2:E$230)</f>
        <v>10</v>
      </c>
      <c r="AE430" s="62">
        <f>LOOKUP($D430,'Design Component Spatial Info'!$C$2:$C$230,'Design Component Spatial Info'!F$2:F$230)</f>
        <v>642322.13300000003</v>
      </c>
      <c r="AF430" s="62">
        <f>LOOKUP($D430,'Design Component Spatial Info'!$C$2:$C$230,'Design Component Spatial Info'!G$2:G$230)</f>
        <v>5543015.5099999998</v>
      </c>
      <c r="AG430" s="67">
        <f t="shared" si="15"/>
        <v>0</v>
      </c>
      <c r="AH430" s="67">
        <f t="shared" si="16"/>
        <v>0</v>
      </c>
      <c r="AI430" s="136">
        <f>LOOKUP($D430,'Design Component Spatial Info'!$C$2:$C$230,'Design Component Spatial Info'!I$2:I$230)</f>
        <v>1360993.2310800001</v>
      </c>
      <c r="AJ430" s="136">
        <f>LOOKUP($D430,'Design Component Spatial Info'!$C$2:$C$230,'Design Component Spatial Info'!J$2:J$230)</f>
        <v>565659.13855000003</v>
      </c>
    </row>
    <row r="431" spans="1:38" x14ac:dyDescent="0.2">
      <c r="A431" s="60" t="s">
        <v>764</v>
      </c>
      <c r="B431" s="60" t="s">
        <v>161</v>
      </c>
      <c r="C431" s="60" t="s">
        <v>31</v>
      </c>
      <c r="D431" s="70" t="s">
        <v>279</v>
      </c>
      <c r="E431" s="58" t="s">
        <v>837</v>
      </c>
      <c r="F431" s="65">
        <v>41759</v>
      </c>
      <c r="G431" s="60" t="s">
        <v>926</v>
      </c>
      <c r="H431" s="58" t="s">
        <v>947</v>
      </c>
      <c r="I431" s="57">
        <v>0.49305555555555558</v>
      </c>
      <c r="J431" s="67">
        <v>1</v>
      </c>
      <c r="K431" s="56" t="s">
        <v>95</v>
      </c>
      <c r="L431" s="69">
        <v>15</v>
      </c>
      <c r="M431" s="69">
        <v>1</v>
      </c>
      <c r="N431" s="69">
        <v>3</v>
      </c>
      <c r="O431" s="70" t="s">
        <v>63</v>
      </c>
      <c r="P431" s="70" t="s">
        <v>141</v>
      </c>
      <c r="Q431" s="69"/>
      <c r="R431" s="62">
        <v>0</v>
      </c>
      <c r="S431" s="70"/>
      <c r="T431" s="70"/>
      <c r="U431" s="70"/>
      <c r="V431" s="69"/>
      <c r="W431" s="69"/>
      <c r="AC431" s="70"/>
      <c r="AD431" s="62">
        <f>LOOKUP($D431,'Design Component Spatial Info'!$C$2:$C$230,'Design Component Spatial Info'!E$2:E$230)</f>
        <v>10</v>
      </c>
      <c r="AE431" s="62">
        <f>LOOKUP($D431,'Design Component Spatial Info'!$C$2:$C$230,'Design Component Spatial Info'!F$2:F$230)</f>
        <v>641732.43999999994</v>
      </c>
      <c r="AF431" s="62">
        <f>LOOKUP($D431,'Design Component Spatial Info'!$C$2:$C$230,'Design Component Spatial Info'!G$2:G$230)</f>
        <v>5543569.8660000004</v>
      </c>
      <c r="AG431" s="67">
        <f t="shared" si="15"/>
        <v>0</v>
      </c>
      <c r="AH431" s="67">
        <f t="shared" si="16"/>
        <v>0</v>
      </c>
      <c r="AI431" s="136">
        <f>LOOKUP($D431,'Design Component Spatial Info'!$C$2:$C$230,'Design Component Spatial Info'!I$2:I$230)</f>
        <v>1360226.7966700001</v>
      </c>
      <c r="AJ431" s="136">
        <f>LOOKUP($D431,'Design Component Spatial Info'!$C$2:$C$230,'Design Component Spatial Info'!J$2:J$230)</f>
        <v>565807.74713999999</v>
      </c>
    </row>
    <row r="432" spans="1:38" x14ac:dyDescent="0.2">
      <c r="A432" s="60" t="s">
        <v>764</v>
      </c>
      <c r="B432" s="60" t="s">
        <v>161</v>
      </c>
      <c r="C432" s="60" t="s">
        <v>31</v>
      </c>
      <c r="D432" s="70" t="s">
        <v>255</v>
      </c>
      <c r="E432" s="58" t="s">
        <v>1213</v>
      </c>
      <c r="F432" s="65">
        <v>41759</v>
      </c>
      <c r="G432" s="60" t="s">
        <v>926</v>
      </c>
      <c r="H432" s="58" t="s">
        <v>947</v>
      </c>
      <c r="I432" s="57">
        <v>0.54166666666666663</v>
      </c>
      <c r="J432" s="67">
        <v>1</v>
      </c>
      <c r="K432" s="56" t="s">
        <v>95</v>
      </c>
      <c r="L432" s="69">
        <v>19</v>
      </c>
      <c r="M432" s="69">
        <v>2</v>
      </c>
      <c r="N432" s="69">
        <v>2</v>
      </c>
      <c r="O432" s="70" t="s">
        <v>63</v>
      </c>
      <c r="P432" s="70" t="s">
        <v>141</v>
      </c>
      <c r="Q432" s="69"/>
      <c r="R432" s="62">
        <v>0</v>
      </c>
      <c r="S432" s="70"/>
      <c r="T432" s="70"/>
      <c r="U432" s="70"/>
      <c r="V432" s="69"/>
      <c r="W432" s="69"/>
      <c r="AC432" s="70"/>
      <c r="AD432" s="62">
        <f>LOOKUP($D432,'Design Component Spatial Info'!$C$2:$C$230,'Design Component Spatial Info'!E$2:E$230)</f>
        <v>10</v>
      </c>
      <c r="AE432" s="62">
        <f>LOOKUP($D432,'Design Component Spatial Info'!$C$2:$C$230,'Design Component Spatial Info'!F$2:F$230)</f>
        <v>655890.12</v>
      </c>
      <c r="AF432" s="62">
        <f>LOOKUP($D432,'Design Component Spatial Info'!$C$2:$C$230,'Design Component Spatial Info'!G$2:G$230)</f>
        <v>5549116.2089999998</v>
      </c>
      <c r="AG432" s="67">
        <f t="shared" si="15"/>
        <v>0</v>
      </c>
      <c r="AH432" s="67">
        <f t="shared" si="16"/>
        <v>0</v>
      </c>
      <c r="AI432" s="136">
        <f>LOOKUP($D432,'Design Component Spatial Info'!$C$2:$C$230,'Design Component Spatial Info'!I$2:I$230)</f>
        <v>1359625.0059100001</v>
      </c>
      <c r="AJ432" s="136">
        <f>LOOKUP($D432,'Design Component Spatial Info'!$C$2:$C$230,'Design Component Spatial Info'!J$2:J$230)</f>
        <v>566290.01705999998</v>
      </c>
    </row>
    <row r="433" spans="1:38" x14ac:dyDescent="0.2">
      <c r="A433" s="60" t="s">
        <v>764</v>
      </c>
      <c r="B433" s="60" t="s">
        <v>161</v>
      </c>
      <c r="C433" s="60" t="s">
        <v>31</v>
      </c>
      <c r="D433" s="70" t="s">
        <v>256</v>
      </c>
      <c r="E433" s="58" t="s">
        <v>1214</v>
      </c>
      <c r="F433" s="65">
        <v>41759</v>
      </c>
      <c r="G433" s="60" t="s">
        <v>926</v>
      </c>
      <c r="H433" s="58" t="s">
        <v>947</v>
      </c>
      <c r="I433" s="57">
        <v>0.54722222222222217</v>
      </c>
      <c r="J433" s="67">
        <v>1</v>
      </c>
      <c r="K433" s="56" t="s">
        <v>95</v>
      </c>
      <c r="L433" s="69">
        <v>19</v>
      </c>
      <c r="M433" s="89">
        <v>2</v>
      </c>
      <c r="N433" s="69">
        <v>2</v>
      </c>
      <c r="O433" s="70" t="s">
        <v>63</v>
      </c>
      <c r="P433" s="70" t="s">
        <v>141</v>
      </c>
      <c r="Q433" s="69"/>
      <c r="R433" s="62">
        <v>0</v>
      </c>
      <c r="S433" s="70"/>
      <c r="T433" s="70"/>
      <c r="U433" s="70"/>
      <c r="V433" s="69"/>
      <c r="W433" s="69"/>
      <c r="AC433" s="70"/>
      <c r="AD433" s="62">
        <f>LOOKUP($D433,'Design Component Spatial Info'!$C$2:$C$230,'Design Component Spatial Info'!E$2:E$230)</f>
        <v>10</v>
      </c>
      <c r="AE433" s="62">
        <f>LOOKUP($D433,'Design Component Spatial Info'!$C$2:$C$230,'Design Component Spatial Info'!F$2:F$230)</f>
        <v>655053.61899999995</v>
      </c>
      <c r="AF433" s="62">
        <f>LOOKUP($D433,'Design Component Spatial Info'!$C$2:$C$230,'Design Component Spatial Info'!G$2:G$230)</f>
        <v>5549070.7300000004</v>
      </c>
      <c r="AG433" s="67">
        <f t="shared" si="15"/>
        <v>0</v>
      </c>
      <c r="AH433" s="67">
        <f t="shared" si="16"/>
        <v>0</v>
      </c>
      <c r="AI433" s="136">
        <f>LOOKUP($D433,'Design Component Spatial Info'!$C$2:$C$230,'Design Component Spatial Info'!I$2:I$230)</f>
        <v>1359450.93878</v>
      </c>
      <c r="AJ433" s="136">
        <f>LOOKUP($D433,'Design Component Spatial Info'!$C$2:$C$230,'Design Component Spatial Info'!J$2:J$230)</f>
        <v>567034.99587999994</v>
      </c>
    </row>
    <row r="434" spans="1:38" x14ac:dyDescent="0.2">
      <c r="A434" s="60" t="s">
        <v>764</v>
      </c>
      <c r="B434" s="60" t="s">
        <v>161</v>
      </c>
      <c r="C434" s="60" t="s">
        <v>31</v>
      </c>
      <c r="D434" s="70" t="s">
        <v>257</v>
      </c>
      <c r="E434" s="58" t="s">
        <v>1214</v>
      </c>
      <c r="F434" s="65">
        <v>41759</v>
      </c>
      <c r="G434" s="60" t="s">
        <v>926</v>
      </c>
      <c r="H434" s="58" t="s">
        <v>947</v>
      </c>
      <c r="I434" s="57">
        <v>0.55208333333333337</v>
      </c>
      <c r="J434" s="67">
        <v>1</v>
      </c>
      <c r="K434" s="56" t="s">
        <v>95</v>
      </c>
      <c r="L434" s="69">
        <v>19</v>
      </c>
      <c r="M434" s="69">
        <v>2</v>
      </c>
      <c r="N434" s="69">
        <v>2</v>
      </c>
      <c r="O434" s="70" t="s">
        <v>63</v>
      </c>
      <c r="P434" s="70" t="s">
        <v>383</v>
      </c>
      <c r="Q434" s="69">
        <v>180</v>
      </c>
      <c r="R434" s="69">
        <v>1</v>
      </c>
      <c r="S434" s="70" t="s">
        <v>135</v>
      </c>
      <c r="T434" s="70" t="s">
        <v>103</v>
      </c>
      <c r="U434" s="70" t="s">
        <v>85</v>
      </c>
      <c r="V434" s="69">
        <v>276</v>
      </c>
      <c r="W434" s="69">
        <v>200</v>
      </c>
      <c r="X434" s="62" t="s">
        <v>145</v>
      </c>
      <c r="Y434" s="56" t="s">
        <v>121</v>
      </c>
      <c r="AA434" s="56" t="s">
        <v>1122</v>
      </c>
      <c r="AC434" s="70"/>
      <c r="AD434" s="62">
        <f>LOOKUP($D434,'Design Component Spatial Info'!$C$2:$C$230,'Design Component Spatial Info'!E$2:E$230)</f>
        <v>10</v>
      </c>
      <c r="AE434" s="62">
        <f>LOOKUP($D434,'Design Component Spatial Info'!$C$2:$C$230,'Design Component Spatial Info'!F$2:F$230)</f>
        <v>654472.83299999998</v>
      </c>
      <c r="AF434" s="62">
        <f>LOOKUP($D434,'Design Component Spatial Info'!$C$2:$C$230,'Design Component Spatial Info'!G$2:G$230)</f>
        <v>5548477.5559999999</v>
      </c>
      <c r="AG434" s="67">
        <f t="shared" si="15"/>
        <v>654273.92862092634</v>
      </c>
      <c r="AH434" s="67">
        <f t="shared" si="16"/>
        <v>5548498.4616926536</v>
      </c>
      <c r="AI434" s="136">
        <f>LOOKUP($D434,'Design Component Spatial Info'!$C$2:$C$230,'Design Component Spatial Info'!I$2:I$230)</f>
        <v>1359043.15175</v>
      </c>
      <c r="AJ434" s="136">
        <f>LOOKUP($D434,'Design Component Spatial Info'!$C$2:$C$230,'Design Component Spatial Info'!J$2:J$230)</f>
        <v>567713.33886999998</v>
      </c>
      <c r="AK434">
        <v>1368767</v>
      </c>
      <c r="AL434">
        <v>574864</v>
      </c>
    </row>
    <row r="435" spans="1:38" x14ac:dyDescent="0.2">
      <c r="A435" s="60" t="s">
        <v>764</v>
      </c>
      <c r="B435" s="60" t="s">
        <v>161</v>
      </c>
      <c r="C435" s="60" t="s">
        <v>31</v>
      </c>
      <c r="D435" s="70" t="s">
        <v>257</v>
      </c>
      <c r="E435" s="58" t="s">
        <v>1214</v>
      </c>
      <c r="F435" s="65">
        <v>41759</v>
      </c>
      <c r="G435" s="60" t="s">
        <v>926</v>
      </c>
      <c r="H435" s="58" t="s">
        <v>947</v>
      </c>
      <c r="I435" s="57">
        <v>0.55208333333333337</v>
      </c>
      <c r="J435" s="67">
        <v>2</v>
      </c>
      <c r="K435" s="56" t="s">
        <v>95</v>
      </c>
      <c r="L435" s="69">
        <v>19</v>
      </c>
      <c r="M435" s="69">
        <v>2</v>
      </c>
      <c r="N435" s="69">
        <v>2</v>
      </c>
      <c r="O435" s="70" t="s">
        <v>63</v>
      </c>
      <c r="P435" s="70" t="s">
        <v>383</v>
      </c>
      <c r="Q435" s="69">
        <v>240</v>
      </c>
      <c r="R435" s="69">
        <v>1</v>
      </c>
      <c r="S435" s="70" t="s">
        <v>135</v>
      </c>
      <c r="T435" s="70" t="s">
        <v>103</v>
      </c>
      <c r="U435" s="70" t="s">
        <v>85</v>
      </c>
      <c r="V435" s="69">
        <v>208</v>
      </c>
      <c r="W435" s="69">
        <v>200</v>
      </c>
      <c r="X435" s="62" t="s">
        <v>145</v>
      </c>
      <c r="Y435" s="56" t="s">
        <v>121</v>
      </c>
      <c r="AA435" s="56" t="s">
        <v>1123</v>
      </c>
      <c r="AC435" s="70"/>
      <c r="AD435" s="62">
        <f>LOOKUP($D435,'Design Component Spatial Info'!$C$2:$C$230,'Design Component Spatial Info'!E$2:E$230)</f>
        <v>10</v>
      </c>
      <c r="AE435" s="62">
        <f>LOOKUP($D435,'Design Component Spatial Info'!$C$2:$C$230,'Design Component Spatial Info'!F$2:F$230)</f>
        <v>654472.83299999998</v>
      </c>
      <c r="AF435" s="62">
        <f>LOOKUP($D435,'Design Component Spatial Info'!$C$2:$C$230,'Design Component Spatial Info'!G$2:G$230)</f>
        <v>5548477.5559999999</v>
      </c>
      <c r="AG435" s="67">
        <f t="shared" si="15"/>
        <v>654378.9386874428</v>
      </c>
      <c r="AH435" s="67">
        <f t="shared" si="16"/>
        <v>5548300.9664814277</v>
      </c>
      <c r="AI435" s="136">
        <f>LOOKUP($D435,'Design Component Spatial Info'!$C$2:$C$230,'Design Component Spatial Info'!I$2:I$230)</f>
        <v>1359043.15175</v>
      </c>
      <c r="AJ435" s="136">
        <f>LOOKUP($D435,'Design Component Spatial Info'!$C$2:$C$230,'Design Component Spatial Info'!J$2:J$230)</f>
        <v>567713.33886999998</v>
      </c>
      <c r="AK435">
        <v>1368880</v>
      </c>
      <c r="AL435">
        <v>574671</v>
      </c>
    </row>
    <row r="436" spans="1:38" x14ac:dyDescent="0.2">
      <c r="A436" s="60" t="s">
        <v>764</v>
      </c>
      <c r="B436" s="60" t="s">
        <v>161</v>
      </c>
      <c r="C436" s="60" t="s">
        <v>31</v>
      </c>
      <c r="D436" s="70" t="s">
        <v>258</v>
      </c>
      <c r="E436" s="58" t="s">
        <v>1215</v>
      </c>
      <c r="F436" s="65">
        <v>41759</v>
      </c>
      <c r="G436" s="60" t="s">
        <v>926</v>
      </c>
      <c r="H436" s="58" t="s">
        <v>947</v>
      </c>
      <c r="I436" s="57">
        <v>0.55763888888888891</v>
      </c>
      <c r="J436" s="67">
        <v>1</v>
      </c>
      <c r="K436" s="56" t="s">
        <v>95</v>
      </c>
      <c r="L436" s="69">
        <v>20</v>
      </c>
      <c r="M436" s="89">
        <v>2</v>
      </c>
      <c r="N436" s="69">
        <v>2</v>
      </c>
      <c r="O436" s="70" t="s">
        <v>63</v>
      </c>
      <c r="P436" s="70" t="s">
        <v>383</v>
      </c>
      <c r="Q436" s="69">
        <v>260</v>
      </c>
      <c r="R436" s="70">
        <v>1</v>
      </c>
      <c r="S436" s="70" t="s">
        <v>135</v>
      </c>
      <c r="T436" s="70" t="s">
        <v>103</v>
      </c>
      <c r="U436" s="70" t="s">
        <v>85</v>
      </c>
      <c r="V436" s="69">
        <v>20</v>
      </c>
      <c r="W436" s="69">
        <v>200</v>
      </c>
      <c r="X436" s="62" t="s">
        <v>145</v>
      </c>
      <c r="Y436" s="56" t="s">
        <v>121</v>
      </c>
      <c r="AA436" s="56" t="s">
        <v>1124</v>
      </c>
      <c r="AC436" s="70"/>
      <c r="AD436" s="62">
        <f>LOOKUP($D436,'Design Component Spatial Info'!$C$2:$C$230,'Design Component Spatial Info'!E$2:E$230)</f>
        <v>10</v>
      </c>
      <c r="AE436" s="62">
        <f>LOOKUP($D436,'Design Component Spatial Info'!$C$2:$C$230,'Design Component Spatial Info'!F$2:F$230)</f>
        <v>653742.39899999998</v>
      </c>
      <c r="AF436" s="62">
        <f>LOOKUP($D436,'Design Component Spatial Info'!$C$2:$C$230,'Design Component Spatial Info'!G$2:G$230)</f>
        <v>5548774.71</v>
      </c>
      <c r="AG436" s="67">
        <f t="shared" si="15"/>
        <v>653810.80302866513</v>
      </c>
      <c r="AH436" s="67">
        <f t="shared" si="16"/>
        <v>5548962.6485241568</v>
      </c>
      <c r="AI436" s="136">
        <f>LOOKUP($D436,'Design Component Spatial Info'!$C$2:$C$230,'Design Component Spatial Info'!I$2:I$230)</f>
        <v>1358380.38555</v>
      </c>
      <c r="AJ436" s="136">
        <f>LOOKUP($D436,'Design Component Spatial Info'!$C$2:$C$230,'Design Component Spatial Info'!J$2:J$230)</f>
        <v>568041.00783999998</v>
      </c>
      <c r="AK436">
        <v>1368284</v>
      </c>
      <c r="AL436">
        <v>575307</v>
      </c>
    </row>
    <row r="437" spans="1:38" x14ac:dyDescent="0.2">
      <c r="A437" s="60" t="s">
        <v>764</v>
      </c>
      <c r="B437" s="60" t="s">
        <v>161</v>
      </c>
      <c r="C437" s="60" t="s">
        <v>31</v>
      </c>
      <c r="D437" s="70" t="s">
        <v>258</v>
      </c>
      <c r="E437" s="58" t="s">
        <v>1215</v>
      </c>
      <c r="F437" s="65">
        <v>41759</v>
      </c>
      <c r="G437" s="60" t="s">
        <v>926</v>
      </c>
      <c r="H437" s="58" t="s">
        <v>947</v>
      </c>
      <c r="I437" s="57">
        <v>0.55763888888888891</v>
      </c>
      <c r="J437" s="67">
        <v>2</v>
      </c>
      <c r="K437" s="56" t="s">
        <v>95</v>
      </c>
      <c r="L437" s="69">
        <v>20</v>
      </c>
      <c r="M437" s="89">
        <v>2</v>
      </c>
      <c r="N437" s="69">
        <v>2</v>
      </c>
      <c r="O437" s="70" t="s">
        <v>63</v>
      </c>
      <c r="P437" s="70" t="s">
        <v>383</v>
      </c>
      <c r="Q437" s="69">
        <v>262</v>
      </c>
      <c r="R437" s="70">
        <v>1</v>
      </c>
      <c r="S437" s="70" t="s">
        <v>135</v>
      </c>
      <c r="T437" s="70" t="s">
        <v>103</v>
      </c>
      <c r="U437" s="70" t="s">
        <v>85</v>
      </c>
      <c r="V437" s="69">
        <v>156</v>
      </c>
      <c r="W437" s="69">
        <v>200</v>
      </c>
      <c r="X437" s="62" t="s">
        <v>145</v>
      </c>
      <c r="Y437" s="56" t="s">
        <v>121</v>
      </c>
      <c r="AA437" s="56" t="s">
        <v>1125</v>
      </c>
      <c r="AC437" s="70"/>
      <c r="AD437" s="62">
        <f>LOOKUP($D437,'Design Component Spatial Info'!$C$2:$C$230,'Design Component Spatial Info'!E$2:E$230)</f>
        <v>10</v>
      </c>
      <c r="AE437" s="62">
        <f>LOOKUP($D437,'Design Component Spatial Info'!$C$2:$C$230,'Design Component Spatial Info'!F$2:F$230)</f>
        <v>653742.39899999998</v>
      </c>
      <c r="AF437" s="62">
        <f>LOOKUP($D437,'Design Component Spatial Info'!$C$2:$C$230,'Design Component Spatial Info'!G$2:G$230)</f>
        <v>5548774.71</v>
      </c>
      <c r="AG437" s="67">
        <f t="shared" si="15"/>
        <v>653823.74632861512</v>
      </c>
      <c r="AH437" s="67">
        <f t="shared" si="16"/>
        <v>5548592.0009084716</v>
      </c>
      <c r="AI437" s="136">
        <f>LOOKUP($D437,'Design Component Spatial Info'!$C$2:$C$230,'Design Component Spatial Info'!I$2:I$230)</f>
        <v>1358380.38555</v>
      </c>
      <c r="AJ437" s="136">
        <f>LOOKUP($D437,'Design Component Spatial Info'!$C$2:$C$230,'Design Component Spatial Info'!J$2:J$230)</f>
        <v>568041.00783999998</v>
      </c>
      <c r="AK437">
        <v>1368313</v>
      </c>
      <c r="AL437">
        <v>574937</v>
      </c>
    </row>
    <row r="438" spans="1:38" x14ac:dyDescent="0.2">
      <c r="A438" s="60" t="s">
        <v>764</v>
      </c>
      <c r="B438" s="60" t="s">
        <v>161</v>
      </c>
      <c r="C438" s="60" t="s">
        <v>31</v>
      </c>
      <c r="D438" s="70" t="s">
        <v>259</v>
      </c>
      <c r="E438" s="58" t="s">
        <v>1215</v>
      </c>
      <c r="F438" s="65">
        <v>41759</v>
      </c>
      <c r="G438" s="60" t="s">
        <v>926</v>
      </c>
      <c r="H438" s="58" t="s">
        <v>947</v>
      </c>
      <c r="I438" s="57">
        <v>0.56388888888888888</v>
      </c>
      <c r="J438" s="67">
        <v>1</v>
      </c>
      <c r="K438" s="56" t="s">
        <v>95</v>
      </c>
      <c r="L438" s="69">
        <v>20</v>
      </c>
      <c r="M438" s="69">
        <v>2</v>
      </c>
      <c r="N438" s="69">
        <v>2</v>
      </c>
      <c r="O438" s="70" t="s">
        <v>63</v>
      </c>
      <c r="P438" s="70" t="s">
        <v>383</v>
      </c>
      <c r="Q438" s="69">
        <v>35</v>
      </c>
      <c r="R438" s="69">
        <v>1</v>
      </c>
      <c r="S438" s="70" t="s">
        <v>135</v>
      </c>
      <c r="T438" s="70" t="s">
        <v>103</v>
      </c>
      <c r="U438" s="70" t="s">
        <v>85</v>
      </c>
      <c r="V438" s="69">
        <v>350</v>
      </c>
      <c r="W438" s="69">
        <v>150</v>
      </c>
      <c r="X438" s="62" t="s">
        <v>145</v>
      </c>
      <c r="Y438" s="56" t="s">
        <v>121</v>
      </c>
      <c r="AA438" s="56" t="s">
        <v>1126</v>
      </c>
      <c r="AC438" s="70"/>
      <c r="AD438" s="62">
        <f>LOOKUP($D438,'Design Component Spatial Info'!$C$2:$C$230,'Design Component Spatial Info'!E$2:E$230)</f>
        <v>10</v>
      </c>
      <c r="AE438" s="62">
        <f>LOOKUP($D438,'Design Component Spatial Info'!$C$2:$C$230,'Design Component Spatial Info'!F$2:F$230)</f>
        <v>653092.52300000004</v>
      </c>
      <c r="AF438" s="62">
        <f>LOOKUP($D438,'Design Component Spatial Info'!$C$2:$C$230,'Design Component Spatial Info'!G$2:G$230)</f>
        <v>5549262.3030000003</v>
      </c>
      <c r="AG438" s="67">
        <f t="shared" si="15"/>
        <v>653066.47577334999</v>
      </c>
      <c r="AH438" s="67">
        <f t="shared" si="16"/>
        <v>5549410.0241629519</v>
      </c>
      <c r="AI438" s="136">
        <f>LOOKUP($D438,'Design Component Spatial Info'!$C$2:$C$230,'Design Component Spatial Info'!I$2:I$230)</f>
        <v>1357714.97826</v>
      </c>
      <c r="AJ438" s="136">
        <f>LOOKUP($D438,'Design Component Spatial Info'!$C$2:$C$230,'Design Component Spatial Info'!J$2:J$230)</f>
        <v>568418.34383999999</v>
      </c>
      <c r="AK438">
        <v>1367520</v>
      </c>
      <c r="AL438">
        <v>575722</v>
      </c>
    </row>
    <row r="439" spans="1:38" x14ac:dyDescent="0.2">
      <c r="A439" s="60" t="s">
        <v>764</v>
      </c>
      <c r="B439" s="60" t="s">
        <v>161</v>
      </c>
      <c r="C439" s="60" t="s">
        <v>31</v>
      </c>
      <c r="D439" s="70" t="s">
        <v>259</v>
      </c>
      <c r="E439" s="58" t="s">
        <v>1215</v>
      </c>
      <c r="F439" s="65">
        <v>41759</v>
      </c>
      <c r="G439" s="60" t="s">
        <v>926</v>
      </c>
      <c r="H439" s="58" t="s">
        <v>947</v>
      </c>
      <c r="I439" s="57">
        <v>0.56388888888888888</v>
      </c>
      <c r="J439" s="67">
        <v>2</v>
      </c>
      <c r="K439" s="56" t="s">
        <v>95</v>
      </c>
      <c r="L439" s="69">
        <v>20</v>
      </c>
      <c r="M439" s="69">
        <v>2</v>
      </c>
      <c r="N439" s="69">
        <v>2</v>
      </c>
      <c r="O439" s="70" t="s">
        <v>63</v>
      </c>
      <c r="P439" s="70" t="s">
        <v>383</v>
      </c>
      <c r="Q439" s="69">
        <v>60</v>
      </c>
      <c r="R439" s="69">
        <v>1</v>
      </c>
      <c r="S439" s="70" t="s">
        <v>135</v>
      </c>
      <c r="T439" s="70" t="s">
        <v>103</v>
      </c>
      <c r="U439" s="70" t="s">
        <v>85</v>
      </c>
      <c r="V439" s="69">
        <v>110</v>
      </c>
      <c r="W439" s="69">
        <v>200</v>
      </c>
      <c r="X439" s="62" t="s">
        <v>145</v>
      </c>
      <c r="Y439" s="56" t="s">
        <v>121</v>
      </c>
      <c r="AA439" s="56" t="s">
        <v>1127</v>
      </c>
      <c r="AC439" s="70"/>
      <c r="AD439" s="62">
        <f>LOOKUP($D439,'Design Component Spatial Info'!$C$2:$C$230,'Design Component Spatial Info'!E$2:E$230)</f>
        <v>10</v>
      </c>
      <c r="AE439" s="62">
        <f>LOOKUP($D439,'Design Component Spatial Info'!$C$2:$C$230,'Design Component Spatial Info'!F$2:F$230)</f>
        <v>653092.52300000004</v>
      </c>
      <c r="AF439" s="62">
        <f>LOOKUP($D439,'Design Component Spatial Info'!$C$2:$C$230,'Design Component Spatial Info'!G$2:G$230)</f>
        <v>5549262.3030000003</v>
      </c>
      <c r="AG439" s="67">
        <f t="shared" si="15"/>
        <v>653280.4615241572</v>
      </c>
      <c r="AH439" s="67">
        <f t="shared" si="16"/>
        <v>5549193.898971335</v>
      </c>
      <c r="AI439" s="136">
        <f>LOOKUP($D439,'Design Component Spatial Info'!$C$2:$C$230,'Design Component Spatial Info'!I$2:I$230)</f>
        <v>1357714.97826</v>
      </c>
      <c r="AJ439" s="136">
        <f>LOOKUP($D439,'Design Component Spatial Info'!$C$2:$C$230,'Design Component Spatial Info'!J$2:J$230)</f>
        <v>568418.34383999999</v>
      </c>
      <c r="AK439">
        <v>1367744</v>
      </c>
      <c r="AL439">
        <v>575515</v>
      </c>
    </row>
    <row r="440" spans="1:38" x14ac:dyDescent="0.2">
      <c r="A440" s="60" t="s">
        <v>764</v>
      </c>
      <c r="B440" s="60" t="s">
        <v>161</v>
      </c>
      <c r="C440" s="60" t="s">
        <v>31</v>
      </c>
      <c r="D440" s="70" t="s">
        <v>260</v>
      </c>
      <c r="E440" s="58" t="s">
        <v>849</v>
      </c>
      <c r="F440" s="65">
        <v>41759</v>
      </c>
      <c r="G440" s="60" t="s">
        <v>926</v>
      </c>
      <c r="H440" s="58" t="s">
        <v>947</v>
      </c>
      <c r="I440" s="57">
        <v>0.56944444444444442</v>
      </c>
      <c r="J440" s="67">
        <v>1</v>
      </c>
      <c r="K440" s="56" t="s">
        <v>95</v>
      </c>
      <c r="L440" s="69">
        <v>20</v>
      </c>
      <c r="M440" s="69">
        <v>2</v>
      </c>
      <c r="N440" s="69">
        <v>2</v>
      </c>
      <c r="O440" s="70" t="s">
        <v>63</v>
      </c>
      <c r="P440" s="70" t="s">
        <v>383</v>
      </c>
      <c r="Q440" s="69">
        <v>30</v>
      </c>
      <c r="R440" s="69">
        <v>1</v>
      </c>
      <c r="S440" s="70" t="s">
        <v>135</v>
      </c>
      <c r="T440" s="70" t="s">
        <v>144</v>
      </c>
      <c r="U440" s="70" t="s">
        <v>87</v>
      </c>
      <c r="V440" s="69">
        <v>236</v>
      </c>
      <c r="W440" s="69">
        <v>150</v>
      </c>
      <c r="X440" s="62" t="s">
        <v>145</v>
      </c>
      <c r="Y440" s="56" t="s">
        <v>121</v>
      </c>
      <c r="AA440" s="56" t="s">
        <v>1128</v>
      </c>
      <c r="AC440" s="70"/>
      <c r="AD440" s="62">
        <f>LOOKUP($D440,'Design Component Spatial Info'!$C$2:$C$230,'Design Component Spatial Info'!E$2:E$230)</f>
        <v>10</v>
      </c>
      <c r="AE440" s="62">
        <f>LOOKUP($D440,'Design Component Spatial Info'!$C$2:$C$230,'Design Component Spatial Info'!F$2:F$230)</f>
        <v>652365.81299999997</v>
      </c>
      <c r="AF440" s="62">
        <f>LOOKUP($D440,'Design Component Spatial Info'!$C$2:$C$230,'Design Component Spatial Info'!G$2:G$230)</f>
        <v>5549636.5149999997</v>
      </c>
      <c r="AG440" s="67">
        <f t="shared" si="15"/>
        <v>652241.45736411668</v>
      </c>
      <c r="AH440" s="67">
        <f t="shared" si="16"/>
        <v>5549552.6360644791</v>
      </c>
      <c r="AI440" s="136">
        <f>LOOKUP($D440,'Design Component Spatial Info'!$C$2:$C$230,'Design Component Spatial Info'!I$2:I$230)</f>
        <v>1357066.36011</v>
      </c>
      <c r="AJ440" s="136">
        <f>LOOKUP($D440,'Design Component Spatial Info'!$C$2:$C$230,'Design Component Spatial Info'!J$2:J$230)</f>
        <v>568860.32952000003</v>
      </c>
      <c r="AK440">
        <v>1366690</v>
      </c>
      <c r="AL440">
        <v>575828</v>
      </c>
    </row>
    <row r="441" spans="1:38" x14ac:dyDescent="0.2">
      <c r="A441" s="60" t="s">
        <v>764</v>
      </c>
      <c r="B441" s="60" t="s">
        <v>161</v>
      </c>
      <c r="C441" s="60" t="s">
        <v>31</v>
      </c>
      <c r="D441" s="70" t="s">
        <v>260</v>
      </c>
      <c r="E441" s="58" t="s">
        <v>849</v>
      </c>
      <c r="F441" s="65">
        <v>41759</v>
      </c>
      <c r="G441" s="60" t="s">
        <v>926</v>
      </c>
      <c r="H441" s="58" t="s">
        <v>947</v>
      </c>
      <c r="I441" s="57">
        <v>0.56944444444444442</v>
      </c>
      <c r="J441" s="67">
        <v>2</v>
      </c>
      <c r="K441" s="56" t="s">
        <v>95</v>
      </c>
      <c r="L441" s="69">
        <v>20</v>
      </c>
      <c r="M441" s="69">
        <v>2</v>
      </c>
      <c r="N441" s="69">
        <v>2</v>
      </c>
      <c r="O441" s="70" t="s">
        <v>63</v>
      </c>
      <c r="P441" s="70" t="s">
        <v>383</v>
      </c>
      <c r="Q441" s="69">
        <v>30</v>
      </c>
      <c r="R441" s="69">
        <v>1</v>
      </c>
      <c r="S441" s="70" t="s">
        <v>135</v>
      </c>
      <c r="T441" s="70" t="s">
        <v>39</v>
      </c>
      <c r="U441" s="70" t="s">
        <v>87</v>
      </c>
      <c r="V441" s="69">
        <v>138</v>
      </c>
      <c r="W441" s="69">
        <v>150</v>
      </c>
      <c r="X441" s="62" t="s">
        <v>145</v>
      </c>
      <c r="Y441" s="56" t="s">
        <v>121</v>
      </c>
      <c r="AA441" s="56" t="s">
        <v>1129</v>
      </c>
      <c r="AC441" s="70"/>
      <c r="AD441" s="62">
        <f>LOOKUP($D441,'Design Component Spatial Info'!$C$2:$C$230,'Design Component Spatial Info'!E$2:E$230)</f>
        <v>10</v>
      </c>
      <c r="AE441" s="62">
        <f>LOOKUP($D441,'Design Component Spatial Info'!$C$2:$C$230,'Design Component Spatial Info'!F$2:F$230)</f>
        <v>652365.81299999997</v>
      </c>
      <c r="AF441" s="62">
        <f>LOOKUP($D441,'Design Component Spatial Info'!$C$2:$C$230,'Design Component Spatial Info'!G$2:G$230)</f>
        <v>5549636.5149999997</v>
      </c>
      <c r="AG441" s="67">
        <f t="shared" si="15"/>
        <v>652466.18259095377</v>
      </c>
      <c r="AH441" s="67">
        <f t="shared" si="16"/>
        <v>5549525.0432761777</v>
      </c>
      <c r="AI441" s="136">
        <f>LOOKUP($D441,'Design Component Spatial Info'!$C$2:$C$230,'Design Component Spatial Info'!I$2:I$230)</f>
        <v>1357066.36011</v>
      </c>
      <c r="AJ441" s="136">
        <f>LOOKUP($D441,'Design Component Spatial Info'!$C$2:$C$230,'Design Component Spatial Info'!J$2:J$230)</f>
        <v>568860.32952000003</v>
      </c>
      <c r="AK441">
        <v>1366916</v>
      </c>
      <c r="AL441">
        <v>575810</v>
      </c>
    </row>
    <row r="442" spans="1:38" x14ac:dyDescent="0.2">
      <c r="A442" s="60" t="s">
        <v>764</v>
      </c>
      <c r="B442" s="60" t="s">
        <v>161</v>
      </c>
      <c r="C442" s="60" t="s">
        <v>31</v>
      </c>
      <c r="D442" s="70" t="s">
        <v>261</v>
      </c>
      <c r="E442" s="58" t="s">
        <v>849</v>
      </c>
      <c r="F442" s="65">
        <v>41759</v>
      </c>
      <c r="G442" s="60" t="s">
        <v>926</v>
      </c>
      <c r="H442" s="58" t="s">
        <v>947</v>
      </c>
      <c r="I442" s="57">
        <v>0.57430555555555551</v>
      </c>
      <c r="J442" s="67">
        <v>1</v>
      </c>
      <c r="K442" s="56" t="s">
        <v>95</v>
      </c>
      <c r="L442" s="69">
        <v>20</v>
      </c>
      <c r="M442" s="69">
        <v>2</v>
      </c>
      <c r="N442" s="69">
        <v>2</v>
      </c>
      <c r="O442" s="70" t="s">
        <v>63</v>
      </c>
      <c r="P442" s="70" t="s">
        <v>141</v>
      </c>
      <c r="Q442" s="69"/>
      <c r="R442" s="62">
        <v>0</v>
      </c>
      <c r="S442" s="70"/>
      <c r="T442" s="70"/>
      <c r="U442" s="70"/>
      <c r="V442" s="69"/>
      <c r="W442" s="69"/>
      <c r="AC442" s="70"/>
      <c r="AD442" s="62">
        <f>LOOKUP($D442,'Design Component Spatial Info'!$C$2:$C$230,'Design Component Spatial Info'!E$2:E$230)</f>
        <v>10</v>
      </c>
      <c r="AE442" s="62">
        <f>LOOKUP($D442,'Design Component Spatial Info'!$C$2:$C$230,'Design Component Spatial Info'!F$2:F$230)</f>
        <v>651834.652</v>
      </c>
      <c r="AF442" s="62">
        <f>LOOKUP($D442,'Design Component Spatial Info'!$C$2:$C$230,'Design Component Spatial Info'!G$2:G$230)</f>
        <v>5549028.3640000001</v>
      </c>
      <c r="AG442" s="67">
        <f t="shared" si="15"/>
        <v>0</v>
      </c>
      <c r="AH442" s="67">
        <f t="shared" si="16"/>
        <v>0</v>
      </c>
      <c r="AI442" s="136">
        <f>LOOKUP($D442,'Design Component Spatial Info'!$C$2:$C$230,'Design Component Spatial Info'!I$2:I$230)</f>
        <v>1356452.848</v>
      </c>
      <c r="AJ442" s="136">
        <f>LOOKUP($D442,'Design Component Spatial Info'!$C$2:$C$230,'Design Component Spatial Info'!J$2:J$230)</f>
        <v>569388.39399999997</v>
      </c>
    </row>
    <row r="443" spans="1:38" x14ac:dyDescent="0.2">
      <c r="A443" s="60" t="s">
        <v>764</v>
      </c>
      <c r="B443" s="60" t="s">
        <v>161</v>
      </c>
      <c r="C443" s="60" t="s">
        <v>31</v>
      </c>
      <c r="D443" s="70" t="s">
        <v>262</v>
      </c>
      <c r="E443" s="58" t="s">
        <v>847</v>
      </c>
      <c r="F443" s="65">
        <v>41759</v>
      </c>
      <c r="G443" s="60" t="s">
        <v>926</v>
      </c>
      <c r="H443" s="58" t="s">
        <v>947</v>
      </c>
      <c r="I443" s="57">
        <v>0.57916666666666672</v>
      </c>
      <c r="J443" s="67">
        <v>1</v>
      </c>
      <c r="K443" s="56" t="s">
        <v>95</v>
      </c>
      <c r="L443" s="69">
        <v>20</v>
      </c>
      <c r="M443" s="69">
        <v>2</v>
      </c>
      <c r="N443" s="69">
        <v>2</v>
      </c>
      <c r="O443" s="70" t="s">
        <v>63</v>
      </c>
      <c r="P443" s="70" t="s">
        <v>383</v>
      </c>
      <c r="Q443" s="69">
        <v>18</v>
      </c>
      <c r="R443" s="69">
        <v>2</v>
      </c>
      <c r="S443" s="70" t="s">
        <v>135</v>
      </c>
      <c r="T443" s="70" t="s">
        <v>144</v>
      </c>
      <c r="U443" s="70" t="s">
        <v>87</v>
      </c>
      <c r="V443" s="69">
        <v>150</v>
      </c>
      <c r="W443" s="69">
        <v>75</v>
      </c>
      <c r="X443" s="62" t="s">
        <v>145</v>
      </c>
      <c r="Y443" s="56" t="s">
        <v>121</v>
      </c>
      <c r="AA443" s="56" t="s">
        <v>1130</v>
      </c>
      <c r="AC443" s="70"/>
      <c r="AD443" s="62">
        <f>LOOKUP($D443,'Design Component Spatial Info'!$C$2:$C$230,'Design Component Spatial Info'!E$2:E$230)</f>
        <v>10</v>
      </c>
      <c r="AE443" s="62">
        <f>LOOKUP($D443,'Design Component Spatial Info'!$C$2:$C$230,'Design Component Spatial Info'!F$2:F$230)</f>
        <v>651358.66399999999</v>
      </c>
      <c r="AF443" s="62">
        <f>LOOKUP($D443,'Design Component Spatial Info'!$C$2:$C$230,'Design Component Spatial Info'!G$2:G$230)</f>
        <v>5548389.5690000001</v>
      </c>
      <c r="AG443" s="67">
        <f t="shared" si="15"/>
        <v>651396.16399999999</v>
      </c>
      <c r="AH443" s="67">
        <f t="shared" si="16"/>
        <v>5548324.6170947161</v>
      </c>
      <c r="AI443" s="136">
        <f>LOOKUP($D443,'Design Component Spatial Info'!$C$2:$C$230,'Design Component Spatial Info'!I$2:I$230)</f>
        <v>1370354.2490000001</v>
      </c>
      <c r="AJ443" s="136">
        <f>LOOKUP($D443,'Design Component Spatial Info'!$C$2:$C$230,'Design Component Spatial Info'!J$2:J$230)</f>
        <v>575552.06960000005</v>
      </c>
      <c r="AK443">
        <v>1365899</v>
      </c>
      <c r="AL443">
        <v>574564</v>
      </c>
    </row>
    <row r="444" spans="1:38" x14ac:dyDescent="0.2">
      <c r="A444" s="60" t="s">
        <v>764</v>
      </c>
      <c r="B444" s="60" t="s">
        <v>161</v>
      </c>
      <c r="C444" s="60" t="s">
        <v>31</v>
      </c>
      <c r="D444" s="70" t="s">
        <v>263</v>
      </c>
      <c r="E444" s="58" t="s">
        <v>847</v>
      </c>
      <c r="F444" s="65">
        <v>41759</v>
      </c>
      <c r="G444" s="60" t="s">
        <v>926</v>
      </c>
      <c r="H444" s="58" t="s">
        <v>947</v>
      </c>
      <c r="I444" s="57">
        <v>0.58333333333333337</v>
      </c>
      <c r="J444" s="67">
        <v>1</v>
      </c>
      <c r="K444" s="56" t="s">
        <v>95</v>
      </c>
      <c r="L444" s="69">
        <v>20</v>
      </c>
      <c r="M444" s="69">
        <v>2</v>
      </c>
      <c r="N444" s="69">
        <v>3</v>
      </c>
      <c r="O444" s="70" t="s">
        <v>63</v>
      </c>
      <c r="P444" s="70" t="s">
        <v>383</v>
      </c>
      <c r="Q444" s="69">
        <v>64</v>
      </c>
      <c r="R444" s="69">
        <v>1</v>
      </c>
      <c r="S444" s="70" t="s">
        <v>135</v>
      </c>
      <c r="T444" s="70" t="s">
        <v>39</v>
      </c>
      <c r="U444" s="70" t="s">
        <v>87</v>
      </c>
      <c r="V444" s="69">
        <v>179</v>
      </c>
      <c r="W444" s="69">
        <v>150</v>
      </c>
      <c r="X444" s="62" t="s">
        <v>145</v>
      </c>
      <c r="Y444" s="56" t="s">
        <v>121</v>
      </c>
      <c r="AA444" s="56" t="s">
        <v>1131</v>
      </c>
      <c r="AC444" s="70"/>
      <c r="AD444" s="62">
        <f>LOOKUP($D444,'Design Component Spatial Info'!$C$2:$C$230,'Design Component Spatial Info'!E$2:E$230)</f>
        <v>10</v>
      </c>
      <c r="AE444" s="62">
        <f>LOOKUP($D444,'Design Component Spatial Info'!$C$2:$C$230,'Design Component Spatial Info'!F$2:F$230)</f>
        <v>650989.80000000005</v>
      </c>
      <c r="AF444" s="62">
        <f>LOOKUP($D444,'Design Component Spatial Info'!$C$2:$C$230,'Design Component Spatial Info'!G$2:G$230)</f>
        <v>5547681.5269999998</v>
      </c>
      <c r="AG444" s="67">
        <f t="shared" si="15"/>
        <v>650992.41786096559</v>
      </c>
      <c r="AH444" s="67">
        <f t="shared" si="16"/>
        <v>5547531.5498457262</v>
      </c>
      <c r="AI444" s="136">
        <f>LOOKUP($D444,'Design Component Spatial Info'!$C$2:$C$230,'Design Component Spatial Info'!I$2:I$230)</f>
        <v>1369520.5419999999</v>
      </c>
      <c r="AJ444" s="136">
        <f>LOOKUP($D444,'Design Component Spatial Info'!$C$2:$C$230,'Design Component Spatial Info'!J$2:J$230)</f>
        <v>575469.84959999996</v>
      </c>
      <c r="AK444">
        <v>1365531</v>
      </c>
      <c r="AL444">
        <v>573753</v>
      </c>
    </row>
    <row r="445" spans="1:38" x14ac:dyDescent="0.2">
      <c r="A445" s="60" t="s">
        <v>764</v>
      </c>
      <c r="B445" s="60" t="s">
        <v>161</v>
      </c>
      <c r="C445" s="60" t="s">
        <v>31</v>
      </c>
      <c r="D445" s="70" t="s">
        <v>264</v>
      </c>
      <c r="E445" s="58" t="s">
        <v>1216</v>
      </c>
      <c r="F445" s="65">
        <v>41759</v>
      </c>
      <c r="G445" s="60" t="s">
        <v>926</v>
      </c>
      <c r="H445" s="58" t="s">
        <v>947</v>
      </c>
      <c r="I445" s="57">
        <v>0.58819444444444446</v>
      </c>
      <c r="J445" s="67">
        <v>1</v>
      </c>
      <c r="K445" s="56" t="s">
        <v>95</v>
      </c>
      <c r="L445" s="69">
        <v>20</v>
      </c>
      <c r="M445" s="69">
        <v>2</v>
      </c>
      <c r="N445" s="69">
        <v>3</v>
      </c>
      <c r="O445" s="70" t="s">
        <v>63</v>
      </c>
      <c r="P445" s="70" t="s">
        <v>383</v>
      </c>
      <c r="Q445" s="69">
        <v>50</v>
      </c>
      <c r="R445" s="69">
        <v>1</v>
      </c>
      <c r="S445" s="70" t="s">
        <v>75</v>
      </c>
      <c r="T445" s="70" t="s">
        <v>146</v>
      </c>
      <c r="U445" s="70" t="s">
        <v>83</v>
      </c>
      <c r="V445" s="69">
        <v>212</v>
      </c>
      <c r="W445" s="69">
        <v>75</v>
      </c>
      <c r="X445" s="62" t="s">
        <v>145</v>
      </c>
      <c r="Y445" s="56" t="s">
        <v>121</v>
      </c>
      <c r="AA445" s="56" t="s">
        <v>1132</v>
      </c>
      <c r="AC445" s="70"/>
      <c r="AD445" s="62">
        <f>LOOKUP($D445,'Design Component Spatial Info'!$C$2:$C$230,'Design Component Spatial Info'!E$2:E$230)</f>
        <v>10</v>
      </c>
      <c r="AE445" s="62">
        <f>LOOKUP($D445,'Design Component Spatial Info'!$C$2:$C$230,'Design Component Spatial Info'!F$2:F$230)</f>
        <v>650555.13500000001</v>
      </c>
      <c r="AF445" s="62">
        <f>LOOKUP($D445,'Design Component Spatial Info'!$C$2:$C$230,'Design Component Spatial Info'!G$2:G$230)</f>
        <v>5546991.6900000004</v>
      </c>
      <c r="AG445" s="67">
        <f t="shared" si="15"/>
        <v>650515.39105518255</v>
      </c>
      <c r="AH445" s="67">
        <f t="shared" si="16"/>
        <v>5546928.0863927882</v>
      </c>
      <c r="AI445" s="136">
        <f>LOOKUP($D445,'Design Component Spatial Info'!$C$2:$C$230,'Design Component Spatial Info'!I$2:I$230)</f>
        <v>1368966.39</v>
      </c>
      <c r="AJ445" s="136">
        <f>LOOKUP($D445,'Design Component Spatial Info'!$C$2:$C$230,'Design Component Spatial Info'!J$2:J$230)</f>
        <v>574851.60710000002</v>
      </c>
      <c r="AK445">
        <v>1365081</v>
      </c>
      <c r="AL445">
        <v>573129</v>
      </c>
    </row>
    <row r="446" spans="1:38" x14ac:dyDescent="0.2">
      <c r="A446" s="60" t="s">
        <v>764</v>
      </c>
      <c r="B446" s="60" t="s">
        <v>161</v>
      </c>
      <c r="C446" s="60" t="s">
        <v>31</v>
      </c>
      <c r="D446" s="70" t="s">
        <v>265</v>
      </c>
      <c r="E446" s="58"/>
      <c r="F446" s="65">
        <v>41759</v>
      </c>
      <c r="G446" s="60" t="s">
        <v>926</v>
      </c>
      <c r="H446" s="58" t="s">
        <v>947</v>
      </c>
      <c r="I446" s="57">
        <v>0.59375</v>
      </c>
      <c r="J446" s="67">
        <v>1</v>
      </c>
      <c r="K446" s="56" t="s">
        <v>95</v>
      </c>
      <c r="L446" s="69">
        <v>20</v>
      </c>
      <c r="M446" s="69">
        <v>2</v>
      </c>
      <c r="N446" s="69">
        <v>3</v>
      </c>
      <c r="O446" s="70" t="s">
        <v>63</v>
      </c>
      <c r="P446" s="70" t="s">
        <v>141</v>
      </c>
      <c r="Q446" s="69"/>
      <c r="R446" s="62">
        <v>0</v>
      </c>
      <c r="S446" s="70"/>
      <c r="T446" s="70"/>
      <c r="U446" s="70"/>
      <c r="V446" s="69"/>
      <c r="W446" s="69"/>
      <c r="AC446" s="70"/>
      <c r="AD446" s="62">
        <f>LOOKUP($D446,'Design Component Spatial Info'!$C$2:$C$230,'Design Component Spatial Info'!E$2:E$230)</f>
        <v>10</v>
      </c>
      <c r="AE446" s="62">
        <f>LOOKUP($D446,'Design Component Spatial Info'!$C$2:$C$230,'Design Component Spatial Info'!F$2:F$230)</f>
        <v>649764.82200000004</v>
      </c>
      <c r="AF446" s="62">
        <f>LOOKUP($D446,'Design Component Spatial Info'!$C$2:$C$230,'Design Component Spatial Info'!G$2:G$230)</f>
        <v>5546845.9970000004</v>
      </c>
      <c r="AG446" s="67">
        <f t="shared" si="15"/>
        <v>0</v>
      </c>
      <c r="AH446" s="67">
        <f t="shared" si="16"/>
        <v>0</v>
      </c>
      <c r="AI446" s="136">
        <f>LOOKUP($D446,'Design Component Spatial Info'!$C$2:$C$230,'Design Component Spatial Info'!I$2:I$230)</f>
        <v>1368223.5759999999</v>
      </c>
      <c r="AJ446" s="136">
        <f>LOOKUP($D446,'Design Component Spatial Info'!$C$2:$C$230,'Design Component Spatial Info'!J$2:J$230)</f>
        <v>575116.4253</v>
      </c>
    </row>
    <row r="447" spans="1:38" x14ac:dyDescent="0.2">
      <c r="A447" s="60" t="s">
        <v>764</v>
      </c>
      <c r="B447" s="60" t="s">
        <v>161</v>
      </c>
      <c r="C447" s="60" t="s">
        <v>31</v>
      </c>
      <c r="D447" s="70" t="s">
        <v>266</v>
      </c>
      <c r="E447" s="58"/>
      <c r="F447" s="65">
        <v>41759</v>
      </c>
      <c r="G447" s="60" t="s">
        <v>926</v>
      </c>
      <c r="H447" s="58" t="s">
        <v>947</v>
      </c>
      <c r="I447" s="57">
        <v>0.59861111111111109</v>
      </c>
      <c r="J447" s="67">
        <v>1</v>
      </c>
      <c r="K447" s="56" t="s">
        <v>95</v>
      </c>
      <c r="L447" s="69">
        <v>20</v>
      </c>
      <c r="M447" s="69">
        <v>2</v>
      </c>
      <c r="N447" s="69">
        <v>3</v>
      </c>
      <c r="O447" s="70" t="s">
        <v>63</v>
      </c>
      <c r="P447" s="70" t="s">
        <v>141</v>
      </c>
      <c r="Q447" s="69"/>
      <c r="R447" s="62">
        <v>0</v>
      </c>
      <c r="S447" s="70"/>
      <c r="T447" s="70"/>
      <c r="U447" s="70"/>
      <c r="V447" s="69"/>
      <c r="W447" s="69"/>
      <c r="AC447" s="70"/>
      <c r="AD447" s="62">
        <f>LOOKUP($D447,'Design Component Spatial Info'!$C$2:$C$230,'Design Component Spatial Info'!E$2:E$230)</f>
        <v>10</v>
      </c>
      <c r="AE447" s="62">
        <f>LOOKUP($D447,'Design Component Spatial Info'!$C$2:$C$230,'Design Component Spatial Info'!F$2:F$230)</f>
        <v>649015.19799999997</v>
      </c>
      <c r="AF447" s="62">
        <f>LOOKUP($D447,'Design Component Spatial Info'!$C$2:$C$230,'Design Component Spatial Info'!G$2:G$230)</f>
        <v>5547115.4409999996</v>
      </c>
      <c r="AG447" s="67">
        <f t="shared" si="15"/>
        <v>0</v>
      </c>
      <c r="AH447" s="67">
        <f t="shared" si="16"/>
        <v>0</v>
      </c>
      <c r="AI447" s="136">
        <f>LOOKUP($D447,'Design Component Spatial Info'!$C$2:$C$230,'Design Component Spatial Info'!I$2:I$230)</f>
        <v>1367552.8759999999</v>
      </c>
      <c r="AJ447" s="136">
        <f>LOOKUP($D447,'Design Component Spatial Info'!$C$2:$C$230,'Design Component Spatial Info'!J$2:J$230)</f>
        <v>575575.0845</v>
      </c>
    </row>
    <row r="448" spans="1:38" x14ac:dyDescent="0.2">
      <c r="A448" s="60" t="s">
        <v>764</v>
      </c>
      <c r="B448" s="60" t="s">
        <v>161</v>
      </c>
      <c r="C448" s="60" t="s">
        <v>31</v>
      </c>
      <c r="D448" s="70" t="s">
        <v>267</v>
      </c>
      <c r="E448" s="58"/>
      <c r="F448" s="65">
        <v>41759</v>
      </c>
      <c r="G448" s="60" t="s">
        <v>926</v>
      </c>
      <c r="H448" s="58" t="s">
        <v>947</v>
      </c>
      <c r="I448" s="57">
        <v>0.60347222222222219</v>
      </c>
      <c r="J448" s="67">
        <v>1</v>
      </c>
      <c r="K448" s="56" t="s">
        <v>95</v>
      </c>
      <c r="L448" s="69">
        <v>20</v>
      </c>
      <c r="M448" s="69">
        <v>2</v>
      </c>
      <c r="N448" s="69">
        <v>3</v>
      </c>
      <c r="O448" s="70" t="s">
        <v>63</v>
      </c>
      <c r="P448" s="70" t="s">
        <v>141</v>
      </c>
      <c r="Q448" s="69"/>
      <c r="R448" s="62">
        <v>0</v>
      </c>
      <c r="S448" s="70"/>
      <c r="T448" s="70"/>
      <c r="U448" s="70"/>
      <c r="V448" s="69"/>
      <c r="W448" s="69"/>
      <c r="AC448" s="70"/>
      <c r="AD448" s="62">
        <f>LOOKUP($D448,'Design Component Spatial Info'!$C$2:$C$230,'Design Component Spatial Info'!E$2:E$230)</f>
        <v>10</v>
      </c>
      <c r="AE448" s="62">
        <f>LOOKUP($D448,'Design Component Spatial Info'!$C$2:$C$230,'Design Component Spatial Info'!F$2:F$230)</f>
        <v>648219.69499999995</v>
      </c>
      <c r="AF448" s="62">
        <f>LOOKUP($D448,'Design Component Spatial Info'!$C$2:$C$230,'Design Component Spatial Info'!G$2:G$230)</f>
        <v>5546924.2170000002</v>
      </c>
      <c r="AG448" s="67">
        <f t="shared" si="15"/>
        <v>0</v>
      </c>
      <c r="AH448" s="67">
        <f t="shared" si="16"/>
        <v>0</v>
      </c>
      <c r="AI448" s="136">
        <f>LOOKUP($D448,'Design Component Spatial Info'!$C$2:$C$230,'Design Component Spatial Info'!I$2:I$230)</f>
        <v>1366810.4029999999</v>
      </c>
      <c r="AJ448" s="136">
        <f>LOOKUP($D448,'Design Component Spatial Info'!$C$2:$C$230,'Design Component Spatial Info'!J$2:J$230)</f>
        <v>575917.08259999997</v>
      </c>
    </row>
    <row r="449" spans="1:38" x14ac:dyDescent="0.2">
      <c r="A449" s="60" t="s">
        <v>764</v>
      </c>
      <c r="B449" s="60" t="s">
        <v>161</v>
      </c>
      <c r="C449" s="60" t="s">
        <v>31</v>
      </c>
      <c r="D449" s="70" t="s">
        <v>268</v>
      </c>
      <c r="E449" s="58"/>
      <c r="F449" s="65">
        <v>41759</v>
      </c>
      <c r="G449" s="60" t="s">
        <v>926</v>
      </c>
      <c r="H449" s="58" t="s">
        <v>947</v>
      </c>
      <c r="I449" s="57">
        <v>0.60833333333333328</v>
      </c>
      <c r="J449" s="67">
        <v>1</v>
      </c>
      <c r="K449" s="56" t="s">
        <v>95</v>
      </c>
      <c r="L449" s="69">
        <v>20</v>
      </c>
      <c r="M449" s="69">
        <v>2</v>
      </c>
      <c r="N449" s="69">
        <v>3</v>
      </c>
      <c r="O449" s="70" t="s">
        <v>63</v>
      </c>
      <c r="P449" s="70" t="s">
        <v>141</v>
      </c>
      <c r="Q449" s="69"/>
      <c r="R449" s="62">
        <v>0</v>
      </c>
      <c r="S449" s="70"/>
      <c r="T449" s="70"/>
      <c r="U449" s="70"/>
      <c r="V449" s="69"/>
      <c r="W449" s="69"/>
      <c r="AC449" s="70"/>
      <c r="AD449" s="62">
        <f>LOOKUP($D449,'Design Component Spatial Info'!$C$2:$C$230,'Design Component Spatial Info'!E$2:E$230)</f>
        <v>10</v>
      </c>
      <c r="AE449" s="62">
        <f>LOOKUP($D449,'Design Component Spatial Info'!$C$2:$C$230,'Design Component Spatial Info'!F$2:F$230)</f>
        <v>647588.79099999997</v>
      </c>
      <c r="AF449" s="62">
        <f>LOOKUP($D449,'Design Component Spatial Info'!$C$2:$C$230,'Design Component Spatial Info'!G$2:G$230)</f>
        <v>5546399.4299999997</v>
      </c>
      <c r="AG449" s="67">
        <f t="shared" si="15"/>
        <v>0</v>
      </c>
      <c r="AH449" s="67">
        <f t="shared" si="16"/>
        <v>0</v>
      </c>
      <c r="AI449" s="136">
        <f>LOOKUP($D449,'Design Component Spatial Info'!$C$2:$C$230,'Design Component Spatial Info'!I$2:I$230)</f>
        <v>1366306.4669999999</v>
      </c>
      <c r="AJ449" s="136">
        <f>LOOKUP($D449,'Design Component Spatial Info'!$C$2:$C$230,'Design Component Spatial Info'!J$2:J$230)</f>
        <v>575286.06099999999</v>
      </c>
    </row>
    <row r="450" spans="1:38" x14ac:dyDescent="0.2">
      <c r="A450" s="60" t="s">
        <v>764</v>
      </c>
      <c r="B450" s="60" t="s">
        <v>160</v>
      </c>
      <c r="C450" s="60" t="s">
        <v>31</v>
      </c>
      <c r="D450" s="70" t="s">
        <v>315</v>
      </c>
      <c r="E450" s="58" t="s">
        <v>1218</v>
      </c>
      <c r="F450" s="65">
        <v>41759</v>
      </c>
      <c r="G450" s="60" t="s">
        <v>382</v>
      </c>
      <c r="H450" s="58" t="s">
        <v>947</v>
      </c>
      <c r="I450" s="57">
        <v>0.40277777777777773</v>
      </c>
      <c r="J450" s="67">
        <v>1</v>
      </c>
      <c r="K450" s="56" t="s">
        <v>95</v>
      </c>
      <c r="L450" s="69">
        <v>10</v>
      </c>
      <c r="M450" s="69">
        <v>1</v>
      </c>
      <c r="N450" s="69">
        <v>1</v>
      </c>
      <c r="O450" s="70" t="s">
        <v>63</v>
      </c>
      <c r="P450" s="70" t="s">
        <v>383</v>
      </c>
      <c r="Q450" s="69">
        <v>125</v>
      </c>
      <c r="R450" s="69">
        <v>1</v>
      </c>
      <c r="S450" s="70" t="s">
        <v>75</v>
      </c>
      <c r="T450" s="70" t="s">
        <v>146</v>
      </c>
      <c r="U450" s="70" t="s">
        <v>83</v>
      </c>
      <c r="V450" s="69">
        <v>100</v>
      </c>
      <c r="W450" s="69">
        <v>400</v>
      </c>
      <c r="X450" s="62" t="s">
        <v>145</v>
      </c>
      <c r="Y450" s="56" t="s">
        <v>121</v>
      </c>
      <c r="AA450" s="56" t="s">
        <v>1046</v>
      </c>
      <c r="AC450" s="70"/>
      <c r="AD450" s="62">
        <f>LOOKUP($D450,'Design Component Spatial Info'!$C$2:$C$230,'Design Component Spatial Info'!E$2:E$230)</f>
        <v>10</v>
      </c>
      <c r="AE450" s="62">
        <f>LOOKUP($D450,'Design Component Spatial Info'!$C$2:$C$230,'Design Component Spatial Info'!F$2:F$230)</f>
        <v>684776.33299999998</v>
      </c>
      <c r="AF450" s="62">
        <f>LOOKUP($D450,'Design Component Spatial Info'!$C$2:$C$230,'Design Component Spatial Info'!G$2:G$230)</f>
        <v>5480589.9539999999</v>
      </c>
      <c r="AG450" s="67">
        <f t="shared" si="15"/>
        <v>685170.2561012049</v>
      </c>
      <c r="AH450" s="67">
        <f t="shared" si="16"/>
        <v>5480520.4947289331</v>
      </c>
      <c r="AI450" s="136">
        <f>LOOKUP($D450,'Design Component Spatial Info'!$C$2:$C$230,'Design Component Spatial Info'!I$2:I$230)</f>
        <v>1365858.993</v>
      </c>
      <c r="AJ450" s="136">
        <f>LOOKUP($D450,'Design Component Spatial Info'!$C$2:$C$230,'Design Component Spatial Info'!J$2:J$230)</f>
        <v>574626.84580000001</v>
      </c>
      <c r="AK450">
        <v>1402649</v>
      </c>
      <c r="AL450">
        <v>508337</v>
      </c>
    </row>
    <row r="451" spans="1:38" x14ac:dyDescent="0.2">
      <c r="A451" s="60" t="s">
        <v>764</v>
      </c>
      <c r="B451" s="60" t="s">
        <v>160</v>
      </c>
      <c r="C451" s="60" t="s">
        <v>31</v>
      </c>
      <c r="D451" s="70" t="s">
        <v>316</v>
      </c>
      <c r="E451" s="58" t="s">
        <v>1219</v>
      </c>
      <c r="F451" s="65">
        <v>41759</v>
      </c>
      <c r="G451" s="60" t="s">
        <v>382</v>
      </c>
      <c r="H451" s="58" t="s">
        <v>947</v>
      </c>
      <c r="I451" s="57">
        <v>0.4069444444444445</v>
      </c>
      <c r="J451" s="67">
        <v>1</v>
      </c>
      <c r="K451" s="56" t="s">
        <v>95</v>
      </c>
      <c r="L451" s="69">
        <v>10</v>
      </c>
      <c r="M451" s="69">
        <v>2</v>
      </c>
      <c r="N451" s="69">
        <v>1</v>
      </c>
      <c r="O451" s="70" t="s">
        <v>63</v>
      </c>
      <c r="P451" s="70" t="s">
        <v>383</v>
      </c>
      <c r="Q451" s="69">
        <v>110</v>
      </c>
      <c r="R451" s="69">
        <v>1</v>
      </c>
      <c r="S451" s="70" t="s">
        <v>135</v>
      </c>
      <c r="T451" s="70" t="s">
        <v>39</v>
      </c>
      <c r="U451" s="70" t="s">
        <v>87</v>
      </c>
      <c r="V451" s="69">
        <v>95</v>
      </c>
      <c r="W451" s="69">
        <v>500</v>
      </c>
      <c r="X451" s="62" t="s">
        <v>145</v>
      </c>
      <c r="Y451" s="56" t="s">
        <v>121</v>
      </c>
      <c r="AA451" s="56" t="s">
        <v>1047</v>
      </c>
      <c r="AC451" s="70"/>
      <c r="AD451" s="62">
        <f>LOOKUP($D451,'Design Component Spatial Info'!$C$2:$C$230,'Design Component Spatial Info'!E$2:E$230)</f>
        <v>10</v>
      </c>
      <c r="AE451" s="62">
        <f>LOOKUP($D451,'Design Component Spatial Info'!$C$2:$C$230,'Design Component Spatial Info'!F$2:F$230)</f>
        <v>684868.91700000002</v>
      </c>
      <c r="AF451" s="62">
        <f>LOOKUP($D451,'Design Component Spatial Info'!$C$2:$C$230,'Design Component Spatial Info'!G$2:G$230)</f>
        <v>5479810.0219999999</v>
      </c>
      <c r="AG451" s="67">
        <f t="shared" si="15"/>
        <v>685367.01434904593</v>
      </c>
      <c r="AH451" s="67">
        <f t="shared" si="16"/>
        <v>5479766.444128626</v>
      </c>
      <c r="AI451" s="136">
        <f>LOOKUP($D451,'Design Component Spatial Info'!$C$2:$C$230,'Design Component Spatial Info'!I$2:I$230)</f>
        <v>1365521.581</v>
      </c>
      <c r="AJ451" s="136">
        <f>LOOKUP($D451,'Design Component Spatial Info'!$C$2:$C$230,'Design Component Spatial Info'!J$2:J$230)</f>
        <v>573903.14670000004</v>
      </c>
      <c r="AK451">
        <v>1402880</v>
      </c>
      <c r="AL451">
        <v>507593</v>
      </c>
    </row>
    <row r="452" spans="1:38" x14ac:dyDescent="0.2">
      <c r="A452" s="60" t="s">
        <v>764</v>
      </c>
      <c r="B452" s="60" t="s">
        <v>160</v>
      </c>
      <c r="C452" s="60" t="s">
        <v>31</v>
      </c>
      <c r="D452" s="70" t="s">
        <v>316</v>
      </c>
      <c r="E452" s="58" t="s">
        <v>1219</v>
      </c>
      <c r="F452" s="65">
        <v>41759</v>
      </c>
      <c r="G452" s="60" t="s">
        <v>382</v>
      </c>
      <c r="H452" s="58" t="s">
        <v>947</v>
      </c>
      <c r="I452" s="57">
        <v>0.4069444444444445</v>
      </c>
      <c r="J452" s="67">
        <v>2</v>
      </c>
      <c r="K452" s="56" t="s">
        <v>95</v>
      </c>
      <c r="L452" s="69">
        <v>10</v>
      </c>
      <c r="M452" s="69">
        <v>2</v>
      </c>
      <c r="N452" s="69">
        <v>1</v>
      </c>
      <c r="O452" s="70" t="s">
        <v>63</v>
      </c>
      <c r="P452" s="70" t="s">
        <v>383</v>
      </c>
      <c r="Q452" s="69">
        <v>180</v>
      </c>
      <c r="R452" s="69">
        <v>1</v>
      </c>
      <c r="S452" s="70" t="s">
        <v>135</v>
      </c>
      <c r="T452" s="70" t="s">
        <v>103</v>
      </c>
      <c r="U452" s="70" t="s">
        <v>85</v>
      </c>
      <c r="V452" s="69">
        <v>216</v>
      </c>
      <c r="W452" s="69">
        <v>50</v>
      </c>
      <c r="X452" s="62" t="s">
        <v>145</v>
      </c>
      <c r="Y452" s="56" t="s">
        <v>121</v>
      </c>
      <c r="AA452" s="56" t="s">
        <v>1048</v>
      </c>
      <c r="AC452" s="70"/>
      <c r="AD452" s="62">
        <f>LOOKUP($D452,'Design Component Spatial Info'!$C$2:$C$230,'Design Component Spatial Info'!E$2:E$230)</f>
        <v>10</v>
      </c>
      <c r="AE452" s="62">
        <f>LOOKUP($D452,'Design Component Spatial Info'!$C$2:$C$230,'Design Component Spatial Info'!F$2:F$230)</f>
        <v>684868.91700000002</v>
      </c>
      <c r="AF452" s="62">
        <f>LOOKUP($D452,'Design Component Spatial Info'!$C$2:$C$230,'Design Component Spatial Info'!G$2:G$230)</f>
        <v>5479810.0219999999</v>
      </c>
      <c r="AG452" s="67">
        <f t="shared" si="15"/>
        <v>684839.52773738536</v>
      </c>
      <c r="AH452" s="67">
        <f t="shared" si="16"/>
        <v>5479769.5711502815</v>
      </c>
      <c r="AI452" s="136">
        <f>LOOKUP($D452,'Design Component Spatial Info'!$C$2:$C$230,'Design Component Spatial Info'!I$2:I$230)</f>
        <v>1365521.581</v>
      </c>
      <c r="AJ452" s="136">
        <f>LOOKUP($D452,'Design Component Spatial Info'!$C$2:$C$230,'Design Component Spatial Info'!J$2:J$230)</f>
        <v>573903.14670000004</v>
      </c>
      <c r="AK452">
        <v>1402352</v>
      </c>
      <c r="AL452">
        <v>507573</v>
      </c>
    </row>
    <row r="453" spans="1:38" x14ac:dyDescent="0.2">
      <c r="A453" s="60" t="s">
        <v>764</v>
      </c>
      <c r="B453" s="60" t="s">
        <v>160</v>
      </c>
      <c r="C453" s="60" t="s">
        <v>31</v>
      </c>
      <c r="D453" s="70" t="s">
        <v>317</v>
      </c>
      <c r="E453" s="58" t="s">
        <v>1219</v>
      </c>
      <c r="F453" s="65">
        <v>41759</v>
      </c>
      <c r="G453" s="60" t="s">
        <v>382</v>
      </c>
      <c r="H453" s="58" t="s">
        <v>947</v>
      </c>
      <c r="I453" s="57">
        <v>0.41111111111111115</v>
      </c>
      <c r="J453" s="67">
        <v>1</v>
      </c>
      <c r="K453" s="56" t="s">
        <v>95</v>
      </c>
      <c r="L453" s="69">
        <v>11</v>
      </c>
      <c r="M453" s="69">
        <v>1</v>
      </c>
      <c r="N453" s="69">
        <v>1</v>
      </c>
      <c r="O453" s="70" t="s">
        <v>63</v>
      </c>
      <c r="P453" s="70" t="s">
        <v>383</v>
      </c>
      <c r="Q453" s="69">
        <v>32</v>
      </c>
      <c r="R453" s="69">
        <v>1</v>
      </c>
      <c r="S453" s="70" t="s">
        <v>75</v>
      </c>
      <c r="T453" s="70" t="s">
        <v>146</v>
      </c>
      <c r="U453" s="70" t="s">
        <v>83</v>
      </c>
      <c r="V453" s="69">
        <v>105</v>
      </c>
      <c r="W453" s="69">
        <v>150</v>
      </c>
      <c r="X453" s="62" t="s">
        <v>145</v>
      </c>
      <c r="Y453" s="56" t="s">
        <v>121</v>
      </c>
      <c r="AA453" s="56" t="s">
        <v>1049</v>
      </c>
      <c r="AC453" s="70"/>
      <c r="AD453" s="62">
        <f>LOOKUP($D453,'Design Component Spatial Info'!$C$2:$C$230,'Design Component Spatial Info'!E$2:E$230)</f>
        <v>10</v>
      </c>
      <c r="AE453" s="62">
        <f>LOOKUP($D453,'Design Component Spatial Info'!$C$2:$C$230,'Design Component Spatial Info'!F$2:F$230)</f>
        <v>684935.22199999995</v>
      </c>
      <c r="AF453" s="62">
        <f>LOOKUP($D453,'Design Component Spatial Info'!$C$2:$C$230,'Design Component Spatial Info'!G$2:G$230)</f>
        <v>5479032.0449999999</v>
      </c>
      <c r="AG453" s="67">
        <f t="shared" si="15"/>
        <v>685080.11087394331</v>
      </c>
      <c r="AH453" s="67">
        <f t="shared" si="16"/>
        <v>5478993.2221432347</v>
      </c>
      <c r="AI453" s="136">
        <f>LOOKUP($D453,'Design Component Spatial Info'!$C$2:$C$230,'Design Component Spatial Info'!I$2:I$230)</f>
        <v>1365117.6229999999</v>
      </c>
      <c r="AJ453" s="136">
        <f>LOOKUP($D453,'Design Component Spatial Info'!$C$2:$C$230,'Design Component Spatial Info'!J$2:J$230)</f>
        <v>573194.75219999999</v>
      </c>
      <c r="AK453">
        <v>1402627</v>
      </c>
      <c r="AL453">
        <v>506809</v>
      </c>
    </row>
    <row r="454" spans="1:38" x14ac:dyDescent="0.2">
      <c r="A454" s="60" t="s">
        <v>764</v>
      </c>
      <c r="B454" s="60" t="s">
        <v>160</v>
      </c>
      <c r="C454" s="60" t="s">
        <v>31</v>
      </c>
      <c r="D454" s="70" t="s">
        <v>318</v>
      </c>
      <c r="E454" s="58" t="s">
        <v>783</v>
      </c>
      <c r="F454" s="65">
        <v>41759</v>
      </c>
      <c r="G454" s="60" t="s">
        <v>382</v>
      </c>
      <c r="H454" s="58" t="s">
        <v>947</v>
      </c>
      <c r="I454" s="57">
        <v>0.41597222222222219</v>
      </c>
      <c r="J454" s="67">
        <v>1</v>
      </c>
      <c r="K454" s="56" t="s">
        <v>95</v>
      </c>
      <c r="L454" s="69">
        <v>11</v>
      </c>
      <c r="M454" s="69">
        <v>2</v>
      </c>
      <c r="N454" s="69">
        <v>1</v>
      </c>
      <c r="O454" s="70" t="s">
        <v>63</v>
      </c>
      <c r="P454" s="70" t="s">
        <v>383</v>
      </c>
      <c r="Q454" s="69">
        <v>114</v>
      </c>
      <c r="R454" s="69">
        <v>1</v>
      </c>
      <c r="S454" s="70" t="s">
        <v>135</v>
      </c>
      <c r="T454" s="70" t="s">
        <v>39</v>
      </c>
      <c r="U454" s="70" t="s">
        <v>87</v>
      </c>
      <c r="V454" s="69">
        <v>340</v>
      </c>
      <c r="W454" s="69">
        <v>200</v>
      </c>
      <c r="X454" s="62" t="s">
        <v>145</v>
      </c>
      <c r="Y454" s="56" t="s">
        <v>121</v>
      </c>
      <c r="AA454" s="56" t="s">
        <v>1050</v>
      </c>
      <c r="AC454" s="70"/>
      <c r="AD454" s="62">
        <f>LOOKUP($D454,'Design Component Spatial Info'!$C$2:$C$230,'Design Component Spatial Info'!E$2:E$230)</f>
        <v>10</v>
      </c>
      <c r="AE454" s="62">
        <f>LOOKUP($D454,'Design Component Spatial Info'!$C$2:$C$230,'Design Component Spatial Info'!F$2:F$230)</f>
        <v>684484.10800000001</v>
      </c>
      <c r="AF454" s="62">
        <f>LOOKUP($D454,'Design Component Spatial Info'!$C$2:$C$230,'Design Component Spatial Info'!G$2:G$230)</f>
        <v>5478413.9979999997</v>
      </c>
      <c r="AG454" s="67">
        <f t="shared" si="15"/>
        <v>684415.70397133485</v>
      </c>
      <c r="AH454" s="67">
        <f t="shared" si="16"/>
        <v>5478601.9365241565</v>
      </c>
      <c r="AI454" s="136">
        <f>LOOKUP($D454,'Design Component Spatial Info'!$C$2:$C$230,'Design Component Spatial Info'!I$2:I$230)</f>
        <v>1364334.4280000001</v>
      </c>
      <c r="AJ454" s="136">
        <f>LOOKUP($D454,'Design Component Spatial Info'!$C$2:$C$230,'Design Component Spatial Info'!J$2:J$230)</f>
        <v>573014.46200000006</v>
      </c>
      <c r="AK454">
        <v>1401980</v>
      </c>
      <c r="AL454">
        <v>506388</v>
      </c>
    </row>
    <row r="455" spans="1:38" x14ac:dyDescent="0.2">
      <c r="A455" s="60" t="s">
        <v>764</v>
      </c>
      <c r="B455" s="60" t="s">
        <v>160</v>
      </c>
      <c r="C455" s="60" t="s">
        <v>31</v>
      </c>
      <c r="D455" s="70" t="s">
        <v>319</v>
      </c>
      <c r="E455" s="58" t="s">
        <v>783</v>
      </c>
      <c r="F455" s="65">
        <v>41759</v>
      </c>
      <c r="G455" s="60" t="s">
        <v>382</v>
      </c>
      <c r="H455" s="58" t="s">
        <v>947</v>
      </c>
      <c r="I455" s="57">
        <v>0.4201388888888889</v>
      </c>
      <c r="J455" s="67">
        <v>1</v>
      </c>
      <c r="K455" s="56" t="s">
        <v>95</v>
      </c>
      <c r="L455" s="69">
        <v>13</v>
      </c>
      <c r="M455" s="69">
        <v>1</v>
      </c>
      <c r="N455" s="69">
        <v>1</v>
      </c>
      <c r="O455" s="70" t="s">
        <v>63</v>
      </c>
      <c r="P455" s="70" t="s">
        <v>383</v>
      </c>
      <c r="Q455" s="69">
        <v>60</v>
      </c>
      <c r="R455" s="69">
        <v>1</v>
      </c>
      <c r="S455" s="70" t="s">
        <v>135</v>
      </c>
      <c r="T455" s="70" t="s">
        <v>144</v>
      </c>
      <c r="U455" s="70" t="s">
        <v>87</v>
      </c>
      <c r="V455" s="69">
        <v>305</v>
      </c>
      <c r="W455" s="69">
        <v>250</v>
      </c>
      <c r="X455" s="62" t="s">
        <v>145</v>
      </c>
      <c r="Y455" s="56" t="s">
        <v>121</v>
      </c>
      <c r="AA455" s="56" t="s">
        <v>1051</v>
      </c>
      <c r="AC455" s="70"/>
      <c r="AD455" s="62">
        <f>LOOKUP($D455,'Design Component Spatial Info'!$C$2:$C$230,'Design Component Spatial Info'!E$2:E$230)</f>
        <v>10</v>
      </c>
      <c r="AE455" s="62">
        <f>LOOKUP($D455,'Design Component Spatial Info'!$C$2:$C$230,'Design Component Spatial Info'!F$2:F$230)</f>
        <v>683893.11499999999</v>
      </c>
      <c r="AF455" s="62">
        <f>LOOKUP($D455,'Design Component Spatial Info'!$C$2:$C$230,'Design Component Spatial Info'!G$2:G$230)</f>
        <v>5477901.0499999998</v>
      </c>
      <c r="AG455" s="67">
        <f t="shared" ref="AG455:AG492" si="17">IF(V455="",0,SIN(RADIANS(VALUE(V455)))*VALUE(W455)+AE455)</f>
        <v>683688.32698892779</v>
      </c>
      <c r="AH455" s="67">
        <f t="shared" ref="AH455:AH492" si="18">IF(V455="",0,COS(RADIANS(VALUE(V455)))*VALUE(W455)+AF455)</f>
        <v>5478044.4441090878</v>
      </c>
      <c r="AI455" s="136">
        <f>LOOKUP($D455,'Design Component Spatial Info'!$C$2:$C$230,'Design Component Spatial Info'!I$2:I$230)</f>
        <v>1363573.6459999999</v>
      </c>
      <c r="AJ455" s="136">
        <f>LOOKUP($D455,'Design Component Spatial Info'!$C$2:$C$230,'Design Component Spatial Info'!J$2:J$230)</f>
        <v>573250.77980000002</v>
      </c>
      <c r="AK455">
        <v>1401278</v>
      </c>
      <c r="AL455">
        <v>505799</v>
      </c>
    </row>
    <row r="456" spans="1:38" x14ac:dyDescent="0.2">
      <c r="A456" s="60" t="s">
        <v>764</v>
      </c>
      <c r="B456" s="60" t="s">
        <v>160</v>
      </c>
      <c r="C456" s="60" t="s">
        <v>31</v>
      </c>
      <c r="D456" s="70" t="s">
        <v>320</v>
      </c>
      <c r="E456" s="58" t="s">
        <v>1220</v>
      </c>
      <c r="F456" s="65">
        <v>41759</v>
      </c>
      <c r="G456" s="60" t="s">
        <v>382</v>
      </c>
      <c r="H456" s="58" t="s">
        <v>947</v>
      </c>
      <c r="I456" s="57">
        <v>0.4236111111111111</v>
      </c>
      <c r="J456" s="67">
        <v>1</v>
      </c>
      <c r="K456" s="56" t="s">
        <v>95</v>
      </c>
      <c r="L456" s="69">
        <v>13</v>
      </c>
      <c r="M456" s="69">
        <v>1</v>
      </c>
      <c r="N456" s="69">
        <v>1</v>
      </c>
      <c r="O456" s="70" t="s">
        <v>63</v>
      </c>
      <c r="P456" s="70" t="s">
        <v>141</v>
      </c>
      <c r="Q456" s="69"/>
      <c r="R456" s="62">
        <v>0</v>
      </c>
      <c r="S456" s="70"/>
      <c r="T456" s="70"/>
      <c r="U456" s="70"/>
      <c r="V456" s="69"/>
      <c r="W456" s="69"/>
      <c r="AC456" s="70"/>
      <c r="AD456" s="62">
        <f>LOOKUP($D456,'Design Component Spatial Info'!$C$2:$C$230,'Design Component Spatial Info'!E$2:E$230)</f>
        <v>10</v>
      </c>
      <c r="AE456" s="62">
        <f>LOOKUP($D456,'Design Component Spatial Info'!$C$2:$C$230,'Design Component Spatial Info'!F$2:F$230)</f>
        <v>683860.55500000005</v>
      </c>
      <c r="AF456" s="62">
        <f>LOOKUP($D456,'Design Component Spatial Info'!$C$2:$C$230,'Design Component Spatial Info'!G$2:G$230)</f>
        <v>5477138.6749999998</v>
      </c>
      <c r="AG456" s="67">
        <f t="shared" si="17"/>
        <v>0</v>
      </c>
      <c r="AH456" s="67">
        <f t="shared" si="18"/>
        <v>0</v>
      </c>
      <c r="AI456" s="136">
        <f>LOOKUP($D456,'Design Component Spatial Info'!$C$2:$C$230,'Design Component Spatial Info'!I$2:I$230)</f>
        <v>1362787.2579999999</v>
      </c>
      <c r="AJ456" s="136">
        <f>LOOKUP($D456,'Design Component Spatial Info'!$C$2:$C$230,'Design Component Spatial Info'!J$2:J$230)</f>
        <v>573024.777</v>
      </c>
    </row>
    <row r="457" spans="1:38" x14ac:dyDescent="0.2">
      <c r="A457" s="60" t="s">
        <v>764</v>
      </c>
      <c r="B457" s="60" t="s">
        <v>160</v>
      </c>
      <c r="C457" s="60" t="s">
        <v>31</v>
      </c>
      <c r="D457" s="70" t="s">
        <v>321</v>
      </c>
      <c r="E457" s="58" t="s">
        <v>1220</v>
      </c>
      <c r="F457" s="65">
        <v>41759</v>
      </c>
      <c r="G457" s="60" t="s">
        <v>382</v>
      </c>
      <c r="H457" s="58" t="s">
        <v>947</v>
      </c>
      <c r="I457" s="57">
        <v>0.4291666666666667</v>
      </c>
      <c r="J457" s="67">
        <v>1</v>
      </c>
      <c r="K457" s="56" t="s">
        <v>95</v>
      </c>
      <c r="L457" s="69">
        <v>13</v>
      </c>
      <c r="M457" s="69">
        <v>1</v>
      </c>
      <c r="N457" s="69">
        <v>1</v>
      </c>
      <c r="O457" s="70" t="s">
        <v>63</v>
      </c>
      <c r="P457" s="70" t="s">
        <v>383</v>
      </c>
      <c r="Q457" s="69">
        <v>90</v>
      </c>
      <c r="R457" s="69">
        <v>1</v>
      </c>
      <c r="S457" s="70" t="s">
        <v>135</v>
      </c>
      <c r="T457" s="70" t="s">
        <v>103</v>
      </c>
      <c r="U457" s="70" t="s">
        <v>85</v>
      </c>
      <c r="V457" s="69">
        <v>359</v>
      </c>
      <c r="W457" s="69">
        <v>300</v>
      </c>
      <c r="X457" s="62" t="s">
        <v>145</v>
      </c>
      <c r="Y457" s="56" t="s">
        <v>121</v>
      </c>
      <c r="AA457" s="56" t="s">
        <v>1052</v>
      </c>
      <c r="AC457" s="70"/>
      <c r="AD457" s="62">
        <f>LOOKUP($D457,'Design Component Spatial Info'!$C$2:$C$230,'Design Component Spatial Info'!E$2:E$230)</f>
        <v>10</v>
      </c>
      <c r="AE457" s="62">
        <f>LOOKUP($D457,'Design Component Spatial Info'!$C$2:$C$230,'Design Component Spatial Info'!F$2:F$230)</f>
        <v>684098.95900000003</v>
      </c>
      <c r="AF457" s="62">
        <f>LOOKUP($D457,'Design Component Spatial Info'!$C$2:$C$230,'Design Component Spatial Info'!G$2:G$230)</f>
        <v>5476429.0779999997</v>
      </c>
      <c r="AG457" s="67">
        <f t="shared" si="17"/>
        <v>684093.72327806882</v>
      </c>
      <c r="AH457" s="67">
        <f t="shared" si="18"/>
        <v>5476729.0323085468</v>
      </c>
      <c r="AI457" s="136">
        <f>LOOKUP($D457,'Design Component Spatial Info'!$C$2:$C$230,'Design Component Spatial Info'!I$2:I$230)</f>
        <v>1362179.963</v>
      </c>
      <c r="AJ457" s="136">
        <f>LOOKUP($D457,'Design Component Spatial Info'!$C$2:$C$230,'Design Component Spatial Info'!J$2:J$230)</f>
        <v>572472.69929999998</v>
      </c>
      <c r="AK457">
        <v>1401742</v>
      </c>
      <c r="AL457">
        <v>504504</v>
      </c>
    </row>
    <row r="458" spans="1:38" x14ac:dyDescent="0.2">
      <c r="A458" s="60" t="s">
        <v>764</v>
      </c>
      <c r="B458" s="60" t="s">
        <v>160</v>
      </c>
      <c r="C458" s="60" t="s">
        <v>31</v>
      </c>
      <c r="D458" s="70" t="s">
        <v>304</v>
      </c>
      <c r="E458" s="58" t="s">
        <v>1221</v>
      </c>
      <c r="F458" s="65">
        <v>41759</v>
      </c>
      <c r="G458" s="60" t="s">
        <v>382</v>
      </c>
      <c r="H458" s="58" t="s">
        <v>947</v>
      </c>
      <c r="I458" s="57">
        <v>0.44236111111111115</v>
      </c>
      <c r="J458" s="67">
        <v>1</v>
      </c>
      <c r="K458" s="56" t="s">
        <v>95</v>
      </c>
      <c r="L458" s="69">
        <v>13</v>
      </c>
      <c r="M458" s="69">
        <v>2</v>
      </c>
      <c r="N458" s="69">
        <v>1</v>
      </c>
      <c r="O458" s="70" t="s">
        <v>63</v>
      </c>
      <c r="P458" s="70" t="s">
        <v>141</v>
      </c>
      <c r="Q458" s="69"/>
      <c r="R458" s="62">
        <v>0</v>
      </c>
      <c r="S458" s="70"/>
      <c r="T458" s="70"/>
      <c r="U458" s="70"/>
      <c r="V458" s="69"/>
      <c r="W458" s="69"/>
      <c r="AC458" s="70"/>
      <c r="AD458" s="62">
        <f>LOOKUP($D458,'Design Component Spatial Info'!$C$2:$C$230,'Design Component Spatial Info'!E$2:E$230)</f>
        <v>10</v>
      </c>
      <c r="AE458" s="62">
        <f>LOOKUP($D458,'Design Component Spatial Info'!$C$2:$C$230,'Design Component Spatial Info'!F$2:F$230)</f>
        <v>681593.99</v>
      </c>
      <c r="AF458" s="62">
        <f>LOOKUP($D458,'Design Component Spatial Info'!$C$2:$C$230,'Design Component Spatial Info'!G$2:G$230)</f>
        <v>5478536.943</v>
      </c>
      <c r="AG458" s="67">
        <f t="shared" si="17"/>
        <v>0</v>
      </c>
      <c r="AH458" s="67">
        <f t="shared" si="18"/>
        <v>0</v>
      </c>
      <c r="AI458" s="136">
        <f>LOOKUP($D458,'Design Component Spatial Info'!$C$2:$C$230,'Design Component Spatial Info'!I$2:I$230)</f>
        <v>1357744.3315300001</v>
      </c>
      <c r="AJ458" s="136">
        <f>LOOKUP($D458,'Design Component Spatial Info'!$C$2:$C$230,'Design Component Spatial Info'!J$2:J$230)</f>
        <v>580706.54076999996</v>
      </c>
    </row>
    <row r="459" spans="1:38" x14ac:dyDescent="0.2">
      <c r="A459" s="60" t="s">
        <v>764</v>
      </c>
      <c r="B459" s="60" t="s">
        <v>160</v>
      </c>
      <c r="C459" s="60" t="s">
        <v>31</v>
      </c>
      <c r="D459" s="70" t="s">
        <v>305</v>
      </c>
      <c r="E459" s="58" t="s">
        <v>1221</v>
      </c>
      <c r="F459" s="65">
        <v>41759</v>
      </c>
      <c r="G459" s="60" t="s">
        <v>382</v>
      </c>
      <c r="H459" s="58" t="s">
        <v>947</v>
      </c>
      <c r="I459" s="57">
        <v>0.4465277777777778</v>
      </c>
      <c r="J459" s="67">
        <v>1</v>
      </c>
      <c r="K459" s="56" t="s">
        <v>95</v>
      </c>
      <c r="L459" s="69">
        <v>13</v>
      </c>
      <c r="M459" s="69">
        <v>1</v>
      </c>
      <c r="N459" s="69">
        <v>1</v>
      </c>
      <c r="O459" s="70" t="s">
        <v>63</v>
      </c>
      <c r="P459" s="70" t="s">
        <v>383</v>
      </c>
      <c r="Q459" s="69">
        <v>30</v>
      </c>
      <c r="R459" s="69">
        <v>1</v>
      </c>
      <c r="S459" s="70" t="s">
        <v>75</v>
      </c>
      <c r="T459" s="70" t="s">
        <v>43</v>
      </c>
      <c r="U459" s="70" t="s">
        <v>83</v>
      </c>
      <c r="V459" s="69">
        <v>205</v>
      </c>
      <c r="W459" s="69">
        <v>100</v>
      </c>
      <c r="X459" s="62" t="s">
        <v>145</v>
      </c>
      <c r="Y459" s="56" t="s">
        <v>121</v>
      </c>
      <c r="AA459" s="56" t="s">
        <v>1053</v>
      </c>
      <c r="AC459" s="70"/>
      <c r="AD459" s="62">
        <f>LOOKUP($D459,'Design Component Spatial Info'!$C$2:$C$230,'Design Component Spatial Info'!E$2:E$230)</f>
        <v>10</v>
      </c>
      <c r="AE459" s="62">
        <f>LOOKUP($D459,'Design Component Spatial Info'!$C$2:$C$230,'Design Component Spatial Info'!F$2:F$230)</f>
        <v>681702.29299999995</v>
      </c>
      <c r="AF459" s="62">
        <f>LOOKUP($D459,'Design Component Spatial Info'!$C$2:$C$230,'Design Component Spatial Info'!G$2:G$230)</f>
        <v>5477749.3779999996</v>
      </c>
      <c r="AG459" s="67">
        <f t="shared" si="17"/>
        <v>681660.03117382585</v>
      </c>
      <c r="AH459" s="67">
        <f t="shared" si="18"/>
        <v>5477658.7472212957</v>
      </c>
      <c r="AI459" s="136">
        <f>LOOKUP($D459,'Design Component Spatial Info'!$C$2:$C$230,'Design Component Spatial Info'!I$2:I$230)</f>
        <v>1356960.32547</v>
      </c>
      <c r="AJ459" s="136">
        <f>LOOKUP($D459,'Design Component Spatial Info'!$C$2:$C$230,'Design Component Spatial Info'!J$2:J$230)</f>
        <v>580612.56504999998</v>
      </c>
      <c r="AK459">
        <v>1399267</v>
      </c>
      <c r="AL459">
        <v>505324</v>
      </c>
    </row>
    <row r="460" spans="1:38" x14ac:dyDescent="0.2">
      <c r="A460" s="60" t="s">
        <v>764</v>
      </c>
      <c r="B460" s="60" t="s">
        <v>160</v>
      </c>
      <c r="C460" s="60" t="s">
        <v>31</v>
      </c>
      <c r="D460" s="70" t="s">
        <v>305</v>
      </c>
      <c r="E460" s="58" t="s">
        <v>1221</v>
      </c>
      <c r="F460" s="65">
        <v>41759</v>
      </c>
      <c r="G460" s="60" t="s">
        <v>382</v>
      </c>
      <c r="H460" s="58" t="s">
        <v>947</v>
      </c>
      <c r="I460" s="57">
        <v>0.4465277777777778</v>
      </c>
      <c r="J460" s="67">
        <v>2</v>
      </c>
      <c r="K460" s="56" t="s">
        <v>95</v>
      </c>
      <c r="L460" s="69">
        <v>13</v>
      </c>
      <c r="M460" s="69">
        <v>1</v>
      </c>
      <c r="N460" s="69">
        <v>1</v>
      </c>
      <c r="O460" s="70" t="s">
        <v>63</v>
      </c>
      <c r="P460" s="70" t="s">
        <v>383</v>
      </c>
      <c r="Q460" s="69">
        <v>90</v>
      </c>
      <c r="R460" s="69">
        <v>1</v>
      </c>
      <c r="S460" s="70" t="s">
        <v>135</v>
      </c>
      <c r="T460" s="70" t="s">
        <v>39</v>
      </c>
      <c r="U460" s="70" t="s">
        <v>87</v>
      </c>
      <c r="V460" s="69">
        <v>188</v>
      </c>
      <c r="W460" s="69">
        <v>90</v>
      </c>
      <c r="X460" s="62" t="s">
        <v>145</v>
      </c>
      <c r="Y460" s="56" t="s">
        <v>121</v>
      </c>
      <c r="AA460" s="56" t="s">
        <v>1054</v>
      </c>
      <c r="AC460" s="70"/>
      <c r="AD460" s="62">
        <f>LOOKUP($D460,'Design Component Spatial Info'!$C$2:$C$230,'Design Component Spatial Info'!E$2:E$230)</f>
        <v>10</v>
      </c>
      <c r="AE460" s="62">
        <f>LOOKUP($D460,'Design Component Spatial Info'!$C$2:$C$230,'Design Component Spatial Info'!F$2:F$230)</f>
        <v>681702.29299999995</v>
      </c>
      <c r="AF460" s="62">
        <f>LOOKUP($D460,'Design Component Spatial Info'!$C$2:$C$230,'Design Component Spatial Info'!G$2:G$230)</f>
        <v>5477749.3779999996</v>
      </c>
      <c r="AG460" s="67">
        <f t="shared" si="17"/>
        <v>681689.76742091356</v>
      </c>
      <c r="AH460" s="67">
        <f t="shared" si="18"/>
        <v>5477660.253873813</v>
      </c>
      <c r="AI460" s="136">
        <f>LOOKUP($D460,'Design Component Spatial Info'!$C$2:$C$230,'Design Component Spatial Info'!I$2:I$230)</f>
        <v>1356960.32547</v>
      </c>
      <c r="AJ460" s="136">
        <f>LOOKUP($D460,'Design Component Spatial Info'!$C$2:$C$230,'Design Component Spatial Info'!J$2:J$230)</f>
        <v>580612.56504999998</v>
      </c>
      <c r="AK460">
        <v>1399297</v>
      </c>
      <c r="AL460">
        <v>505327</v>
      </c>
    </row>
    <row r="461" spans="1:38" x14ac:dyDescent="0.2">
      <c r="A461" s="60" t="s">
        <v>764</v>
      </c>
      <c r="B461" s="60" t="s">
        <v>160</v>
      </c>
      <c r="C461" s="60" t="s">
        <v>31</v>
      </c>
      <c r="D461" s="70" t="s">
        <v>306</v>
      </c>
      <c r="E461" s="58" t="s">
        <v>1222</v>
      </c>
      <c r="F461" s="65">
        <v>41759</v>
      </c>
      <c r="G461" s="60" t="s">
        <v>382</v>
      </c>
      <c r="H461" s="58" t="s">
        <v>947</v>
      </c>
      <c r="I461" s="57">
        <v>0.45069444444444445</v>
      </c>
      <c r="J461" s="69">
        <v>1</v>
      </c>
      <c r="K461" s="56" t="s">
        <v>95</v>
      </c>
      <c r="L461" s="69">
        <v>13</v>
      </c>
      <c r="M461" s="69">
        <v>0</v>
      </c>
      <c r="N461" s="69">
        <v>1</v>
      </c>
      <c r="O461" s="70" t="s">
        <v>63</v>
      </c>
      <c r="P461" s="70" t="s">
        <v>383</v>
      </c>
      <c r="Q461" s="69">
        <v>115</v>
      </c>
      <c r="R461" s="69">
        <v>1</v>
      </c>
      <c r="S461" s="70" t="s">
        <v>135</v>
      </c>
      <c r="T461" s="70" t="s">
        <v>39</v>
      </c>
      <c r="U461" s="70" t="s">
        <v>87</v>
      </c>
      <c r="V461" s="69">
        <v>218</v>
      </c>
      <c r="W461" s="69">
        <v>150</v>
      </c>
      <c r="X461" s="62" t="s">
        <v>145</v>
      </c>
      <c r="Y461" s="56" t="s">
        <v>121</v>
      </c>
      <c r="AA461" s="56" t="s">
        <v>1055</v>
      </c>
      <c r="AC461" s="70"/>
      <c r="AD461" s="62">
        <f>LOOKUP($D461,'Design Component Spatial Info'!$C$2:$C$230,'Design Component Spatial Info'!E$2:E$230)</f>
        <v>10</v>
      </c>
      <c r="AE461" s="62">
        <f>LOOKUP($D461,'Design Component Spatial Info'!$C$2:$C$230,'Design Component Spatial Info'!F$2:F$230)</f>
        <v>681755.06099999999</v>
      </c>
      <c r="AF461" s="62">
        <f>LOOKUP($D461,'Design Component Spatial Info'!$C$2:$C$230,'Design Component Spatial Info'!G$2:G$230)</f>
        <v>5476955.8779999996</v>
      </c>
      <c r="AG461" s="67">
        <f t="shared" si="17"/>
        <v>681662.71177870117</v>
      </c>
      <c r="AH461" s="67">
        <f t="shared" si="18"/>
        <v>5476837.6763869589</v>
      </c>
      <c r="AI461" s="136">
        <f>LOOKUP($D461,'Design Component Spatial Info'!$C$2:$C$230,'Design Component Spatial Info'!I$2:I$230)</f>
        <v>1356188.05174</v>
      </c>
      <c r="AJ461" s="136">
        <f>LOOKUP($D461,'Design Component Spatial Info'!$C$2:$C$230,'Design Component Spatial Info'!J$2:J$230)</f>
        <v>580623.60730000003</v>
      </c>
      <c r="AK461">
        <v>1399307</v>
      </c>
      <c r="AL461">
        <v>504504</v>
      </c>
    </row>
    <row r="462" spans="1:38" x14ac:dyDescent="0.2">
      <c r="A462" s="60" t="s">
        <v>764</v>
      </c>
      <c r="B462" s="60" t="s">
        <v>160</v>
      </c>
      <c r="C462" s="60" t="s">
        <v>31</v>
      </c>
      <c r="D462" s="70" t="s">
        <v>306</v>
      </c>
      <c r="E462" s="58" t="s">
        <v>1222</v>
      </c>
      <c r="F462" s="65">
        <v>41759</v>
      </c>
      <c r="G462" s="60" t="s">
        <v>382</v>
      </c>
      <c r="H462" s="58" t="s">
        <v>947</v>
      </c>
      <c r="I462" s="57">
        <v>0.45069444444444445</v>
      </c>
      <c r="J462" s="69">
        <v>2</v>
      </c>
      <c r="K462" s="56" t="s">
        <v>95</v>
      </c>
      <c r="L462" s="69">
        <v>13</v>
      </c>
      <c r="M462" s="69">
        <v>0</v>
      </c>
      <c r="N462" s="69">
        <v>1</v>
      </c>
      <c r="O462" s="70" t="s">
        <v>63</v>
      </c>
      <c r="P462" s="70" t="s">
        <v>383</v>
      </c>
      <c r="Q462" s="69">
        <v>230</v>
      </c>
      <c r="R462" s="69">
        <v>1</v>
      </c>
      <c r="S462" s="70" t="s">
        <v>135</v>
      </c>
      <c r="T462" s="70" t="s">
        <v>103</v>
      </c>
      <c r="U462" s="70" t="s">
        <v>85</v>
      </c>
      <c r="V462" s="69">
        <v>28</v>
      </c>
      <c r="W462" s="69">
        <v>300</v>
      </c>
      <c r="X462" s="62" t="s">
        <v>145</v>
      </c>
      <c r="Y462" s="56" t="s">
        <v>121</v>
      </c>
      <c r="AA462" s="56" t="s">
        <v>1056</v>
      </c>
      <c r="AC462" s="70"/>
      <c r="AD462" s="62">
        <f>LOOKUP($D462,'Design Component Spatial Info'!$C$2:$C$230,'Design Component Spatial Info'!E$2:E$230)</f>
        <v>10</v>
      </c>
      <c r="AE462" s="62">
        <f>LOOKUP($D462,'Design Component Spatial Info'!$C$2:$C$230,'Design Component Spatial Info'!F$2:F$230)</f>
        <v>681755.06099999999</v>
      </c>
      <c r="AF462" s="62">
        <f>LOOKUP($D462,'Design Component Spatial Info'!$C$2:$C$230,'Design Component Spatial Info'!G$2:G$230)</f>
        <v>5476955.8779999996</v>
      </c>
      <c r="AG462" s="67">
        <f t="shared" si="17"/>
        <v>681895.9024688357</v>
      </c>
      <c r="AH462" s="67">
        <f t="shared" si="18"/>
        <v>5477220.7622778574</v>
      </c>
      <c r="AI462" s="136">
        <f>LOOKUP($D462,'Design Component Spatial Info'!$C$2:$C$230,'Design Component Spatial Info'!I$2:I$230)</f>
        <v>1356188.05174</v>
      </c>
      <c r="AJ462" s="136">
        <f>LOOKUP($D462,'Design Component Spatial Info'!$C$2:$C$230,'Design Component Spatial Info'!J$2:J$230)</f>
        <v>580623.60730000003</v>
      </c>
      <c r="AK462">
        <v>1399523</v>
      </c>
      <c r="AL462">
        <v>504897</v>
      </c>
    </row>
    <row r="463" spans="1:38" x14ac:dyDescent="0.2">
      <c r="A463" s="60" t="s">
        <v>764</v>
      </c>
      <c r="B463" s="60" t="s">
        <v>160</v>
      </c>
      <c r="C463" s="60" t="s">
        <v>31</v>
      </c>
      <c r="D463" s="70" t="s">
        <v>307</v>
      </c>
      <c r="E463" s="58" t="s">
        <v>1222</v>
      </c>
      <c r="F463" s="65">
        <v>41759</v>
      </c>
      <c r="G463" s="60" t="s">
        <v>382</v>
      </c>
      <c r="H463" s="58" t="s">
        <v>947</v>
      </c>
      <c r="I463" s="57">
        <v>0.45555555555555555</v>
      </c>
      <c r="J463" s="69">
        <v>1</v>
      </c>
      <c r="K463" s="56" t="s">
        <v>95</v>
      </c>
      <c r="L463" s="69">
        <v>13</v>
      </c>
      <c r="M463" s="69">
        <v>1</v>
      </c>
      <c r="N463" s="69">
        <v>1</v>
      </c>
      <c r="O463" s="70" t="s">
        <v>63</v>
      </c>
      <c r="P463" s="70" t="s">
        <v>141</v>
      </c>
      <c r="Q463" s="69"/>
      <c r="R463" s="62">
        <v>0</v>
      </c>
      <c r="S463" s="70"/>
      <c r="T463" s="70"/>
      <c r="U463" s="70"/>
      <c r="V463" s="69"/>
      <c r="W463" s="69"/>
      <c r="AC463" s="70"/>
      <c r="AD463" s="62">
        <f>LOOKUP($D463,'Design Component Spatial Info'!$C$2:$C$230,'Design Component Spatial Info'!E$2:E$230)</f>
        <v>10</v>
      </c>
      <c r="AE463" s="62">
        <f>LOOKUP($D463,'Design Component Spatial Info'!$C$2:$C$230,'Design Component Spatial Info'!F$2:F$230)</f>
        <v>682232.99199999997</v>
      </c>
      <c r="AF463" s="62">
        <f>LOOKUP($D463,'Design Component Spatial Info'!$C$2:$C$230,'Design Component Spatial Info'!G$2:G$230)</f>
        <v>5476345.341</v>
      </c>
      <c r="AG463" s="67">
        <f t="shared" si="17"/>
        <v>0</v>
      </c>
      <c r="AH463" s="67">
        <f t="shared" si="18"/>
        <v>0</v>
      </c>
      <c r="AI463" s="136">
        <f>LOOKUP($D463,'Design Component Spatial Info'!$C$2:$C$230,'Design Component Spatial Info'!I$2:I$230)</f>
        <v>1355498.1809400001</v>
      </c>
      <c r="AJ463" s="136">
        <f>LOOKUP($D463,'Design Component Spatial Info'!$C$2:$C$230,'Design Component Spatial Info'!J$2:J$230)</f>
        <v>581003.84612999996</v>
      </c>
    </row>
    <row r="464" spans="1:38" x14ac:dyDescent="0.2">
      <c r="A464" s="60" t="s">
        <v>764</v>
      </c>
      <c r="B464" s="60" t="s">
        <v>160</v>
      </c>
      <c r="C464" s="60" t="s">
        <v>31</v>
      </c>
      <c r="D464" s="70" t="s">
        <v>308</v>
      </c>
      <c r="E464" s="58" t="s">
        <v>781</v>
      </c>
      <c r="F464" s="65">
        <v>41759</v>
      </c>
      <c r="G464" s="60" t="s">
        <v>382</v>
      </c>
      <c r="H464" s="58" t="s">
        <v>947</v>
      </c>
      <c r="I464" s="57">
        <v>0.4597222222222222</v>
      </c>
      <c r="J464" s="69">
        <v>1</v>
      </c>
      <c r="K464" s="56" t="s">
        <v>95</v>
      </c>
      <c r="L464" s="69">
        <v>13</v>
      </c>
      <c r="M464" s="69">
        <v>1</v>
      </c>
      <c r="N464" s="69">
        <v>1</v>
      </c>
      <c r="O464" s="70" t="s">
        <v>63</v>
      </c>
      <c r="P464" s="70" t="s">
        <v>141</v>
      </c>
      <c r="Q464" s="69"/>
      <c r="R464" s="62">
        <v>0</v>
      </c>
      <c r="S464" s="70"/>
      <c r="T464" s="70"/>
      <c r="U464" s="70"/>
      <c r="V464" s="69"/>
      <c r="W464" s="69"/>
      <c r="AC464" s="70"/>
      <c r="AD464" s="62">
        <f>LOOKUP($D464,'Design Component Spatial Info'!$C$2:$C$230,'Design Component Spatial Info'!E$2:E$230)</f>
        <v>10</v>
      </c>
      <c r="AE464" s="62">
        <f>LOOKUP($D464,'Design Component Spatial Info'!$C$2:$C$230,'Design Component Spatial Info'!F$2:F$230)</f>
        <v>682059.69299999997</v>
      </c>
      <c r="AF464" s="62">
        <f>LOOKUP($D464,'Design Component Spatial Info'!$C$2:$C$230,'Design Component Spatial Info'!G$2:G$230)</f>
        <v>5475611.4840000002</v>
      </c>
      <c r="AG464" s="67">
        <f t="shared" si="17"/>
        <v>0</v>
      </c>
      <c r="AH464" s="67">
        <f t="shared" si="18"/>
        <v>0</v>
      </c>
      <c r="AI464" s="136">
        <f>LOOKUP($D464,'Design Component Spatial Info'!$C$2:$C$230,'Design Component Spatial Info'!I$2:I$230)</f>
        <v>1402252.4835399999</v>
      </c>
      <c r="AJ464" s="136">
        <f>LOOKUP($D464,'Design Component Spatial Info'!$C$2:$C$230,'Design Component Spatial Info'!J$2:J$230)</f>
        <v>508389.13926999999</v>
      </c>
    </row>
    <row r="465" spans="1:38" x14ac:dyDescent="0.2">
      <c r="A465" s="60" t="s">
        <v>764</v>
      </c>
      <c r="B465" s="60" t="s">
        <v>160</v>
      </c>
      <c r="C465" s="60" t="s">
        <v>31</v>
      </c>
      <c r="D465" s="70" t="s">
        <v>309</v>
      </c>
      <c r="E465" s="58" t="s">
        <v>781</v>
      </c>
      <c r="F465" s="65">
        <v>41759</v>
      </c>
      <c r="G465" s="60" t="s">
        <v>382</v>
      </c>
      <c r="H465" s="58" t="s">
        <v>947</v>
      </c>
      <c r="I465" s="57">
        <v>0.46388888888888885</v>
      </c>
      <c r="J465" s="69">
        <v>1</v>
      </c>
      <c r="K465" s="56" t="s">
        <v>95</v>
      </c>
      <c r="L465" s="69">
        <v>14</v>
      </c>
      <c r="M465" s="69">
        <v>1</v>
      </c>
      <c r="N465" s="69">
        <v>1</v>
      </c>
      <c r="O465" s="70" t="s">
        <v>63</v>
      </c>
      <c r="P465" s="70" t="s">
        <v>383</v>
      </c>
      <c r="Q465" s="67">
        <v>80</v>
      </c>
      <c r="R465" s="69">
        <v>1</v>
      </c>
      <c r="S465" s="70" t="s">
        <v>75</v>
      </c>
      <c r="T465" s="70" t="s">
        <v>43</v>
      </c>
      <c r="U465" s="70" t="s">
        <v>83</v>
      </c>
      <c r="V465" s="69">
        <v>325</v>
      </c>
      <c r="W465" s="69">
        <v>125</v>
      </c>
      <c r="X465" s="62" t="s">
        <v>145</v>
      </c>
      <c r="Y465" s="56" t="s">
        <v>121</v>
      </c>
      <c r="AA465" s="56" t="s">
        <v>1057</v>
      </c>
      <c r="AC465" s="70"/>
      <c r="AD465" s="62">
        <f>LOOKUP($D465,'Design Component Spatial Info'!$C$2:$C$230,'Design Component Spatial Info'!E$2:E$230)</f>
        <v>10</v>
      </c>
      <c r="AE465" s="62">
        <f>LOOKUP($D465,'Design Component Spatial Info'!$C$2:$C$230,'Design Component Spatial Info'!F$2:F$230)</f>
        <v>682007.07</v>
      </c>
      <c r="AF465" s="62">
        <f>LOOKUP($D465,'Design Component Spatial Info'!$C$2:$C$230,'Design Component Spatial Info'!G$2:G$230)</f>
        <v>5474818.8090000004</v>
      </c>
      <c r="AG465" s="67">
        <f t="shared" si="17"/>
        <v>681935.37294545607</v>
      </c>
      <c r="AH465" s="67">
        <f t="shared" si="18"/>
        <v>5474921.2030055365</v>
      </c>
      <c r="AI465" s="136">
        <f>LOOKUP($D465,'Design Component Spatial Info'!$C$2:$C$230,'Design Component Spatial Info'!I$2:I$230)</f>
        <v>1402379.73025</v>
      </c>
      <c r="AJ465" s="136">
        <f>LOOKUP($D465,'Design Component Spatial Info'!$C$2:$C$230,'Design Component Spatial Info'!J$2:J$230)</f>
        <v>507614.65967000002</v>
      </c>
      <c r="AK465">
        <v>1399664</v>
      </c>
      <c r="AL465">
        <v>502603</v>
      </c>
    </row>
    <row r="466" spans="1:38" x14ac:dyDescent="0.2">
      <c r="A466" s="60" t="s">
        <v>764</v>
      </c>
      <c r="B466" s="60" t="s">
        <v>160</v>
      </c>
      <c r="C466" s="60" t="s">
        <v>31</v>
      </c>
      <c r="D466" s="70" t="s">
        <v>310</v>
      </c>
      <c r="E466" s="58"/>
      <c r="F466" s="65">
        <v>41759</v>
      </c>
      <c r="G466" s="60" t="s">
        <v>382</v>
      </c>
      <c r="H466" s="58" t="s">
        <v>947</v>
      </c>
      <c r="I466" s="57">
        <v>0.46875</v>
      </c>
      <c r="J466" s="69">
        <v>1</v>
      </c>
      <c r="K466" s="56" t="s">
        <v>95</v>
      </c>
      <c r="L466" s="69">
        <v>16</v>
      </c>
      <c r="M466" s="69">
        <v>1</v>
      </c>
      <c r="N466" s="69">
        <v>1</v>
      </c>
      <c r="O466" s="70" t="s">
        <v>63</v>
      </c>
      <c r="P466" s="70" t="s">
        <v>141</v>
      </c>
      <c r="Q466" s="69"/>
      <c r="R466" s="62">
        <v>0</v>
      </c>
      <c r="S466" s="70"/>
      <c r="T466" s="70"/>
      <c r="U466" s="70"/>
      <c r="V466" s="69"/>
      <c r="W466" s="69"/>
      <c r="AC466" s="70"/>
      <c r="AD466" s="62">
        <f>LOOKUP($D466,'Design Component Spatial Info'!$C$2:$C$230,'Design Component Spatial Info'!E$2:E$230)</f>
        <v>10</v>
      </c>
      <c r="AE466" s="62">
        <f>LOOKUP($D466,'Design Component Spatial Info'!$C$2:$C$230,'Design Component Spatial Info'!F$2:F$230)</f>
        <v>681855.94099999999</v>
      </c>
      <c r="AF466" s="62">
        <f>LOOKUP($D466,'Design Component Spatial Info'!$C$2:$C$230,'Design Component Spatial Info'!G$2:G$230)</f>
        <v>5474068.9539999999</v>
      </c>
      <c r="AG466" s="67">
        <f t="shared" si="17"/>
        <v>0</v>
      </c>
      <c r="AH466" s="67">
        <f t="shared" si="18"/>
        <v>0</v>
      </c>
      <c r="AI466" s="136">
        <f>LOOKUP($D466,'Design Component Spatial Info'!$C$2:$C$230,'Design Component Spatial Info'!I$2:I$230)</f>
        <v>1402480.6216899999</v>
      </c>
      <c r="AJ466" s="136">
        <f>LOOKUP($D466,'Design Component Spatial Info'!$C$2:$C$230,'Design Component Spatial Info'!J$2:J$230)</f>
        <v>506840.96583</v>
      </c>
    </row>
    <row r="467" spans="1:38" x14ac:dyDescent="0.2">
      <c r="A467" s="60" t="s">
        <v>764</v>
      </c>
      <c r="B467" s="60" t="s">
        <v>160</v>
      </c>
      <c r="C467" s="60" t="s">
        <v>31</v>
      </c>
      <c r="D467" s="70" t="s">
        <v>311</v>
      </c>
      <c r="E467" s="58" t="s">
        <v>1223</v>
      </c>
      <c r="F467" s="65">
        <v>41759</v>
      </c>
      <c r="G467" s="60" t="s">
        <v>382</v>
      </c>
      <c r="H467" s="58" t="s">
        <v>947</v>
      </c>
      <c r="I467" s="57">
        <v>0.47986111111111113</v>
      </c>
      <c r="J467" s="69">
        <v>1</v>
      </c>
      <c r="K467" s="56" t="s">
        <v>95</v>
      </c>
      <c r="L467" s="69">
        <v>16</v>
      </c>
      <c r="M467" s="69">
        <v>1</v>
      </c>
      <c r="N467" s="69">
        <v>1</v>
      </c>
      <c r="O467" s="70" t="s">
        <v>63</v>
      </c>
      <c r="P467" s="70" t="s">
        <v>141</v>
      </c>
      <c r="Q467" s="69"/>
      <c r="R467" s="62">
        <v>0</v>
      </c>
      <c r="S467" s="70"/>
      <c r="T467" s="70"/>
      <c r="U467" s="70"/>
      <c r="V467" s="69"/>
      <c r="W467" s="69"/>
      <c r="AC467" s="70"/>
      <c r="AD467" s="62">
        <f>LOOKUP($D467,'Design Component Spatial Info'!$C$2:$C$230,'Design Component Spatial Info'!E$2:E$230)</f>
        <v>10</v>
      </c>
      <c r="AE467" s="62">
        <f>LOOKUP($D467,'Design Component Spatial Info'!$C$2:$C$230,'Design Component Spatial Info'!F$2:F$230)</f>
        <v>679064.06200000003</v>
      </c>
      <c r="AF467" s="62">
        <f>LOOKUP($D467,'Design Component Spatial Info'!$C$2:$C$230,'Design Component Spatial Info'!G$2:G$230)</f>
        <v>5475567.7850000001</v>
      </c>
      <c r="AG467" s="67">
        <f t="shared" si="17"/>
        <v>0</v>
      </c>
      <c r="AH467" s="67">
        <f t="shared" si="18"/>
        <v>0</v>
      </c>
      <c r="AI467" s="136">
        <f>LOOKUP($D467,'Design Component Spatial Info'!$C$2:$C$230,'Design Component Spatial Info'!I$2:I$230)</f>
        <v>1402057.14405</v>
      </c>
      <c r="AJ467" s="136">
        <f>LOOKUP($D467,'Design Component Spatial Info'!$C$2:$C$230,'Design Component Spatial Info'!J$2:J$230)</f>
        <v>506203.83737000002</v>
      </c>
    </row>
    <row r="468" spans="1:38" x14ac:dyDescent="0.2">
      <c r="A468" s="60" t="s">
        <v>764</v>
      </c>
      <c r="B468" s="60" t="s">
        <v>160</v>
      </c>
      <c r="C468" s="60" t="s">
        <v>31</v>
      </c>
      <c r="D468" s="70" t="s">
        <v>312</v>
      </c>
      <c r="E468" s="58" t="s">
        <v>1224</v>
      </c>
      <c r="F468" s="65">
        <v>41759</v>
      </c>
      <c r="G468" s="60" t="s">
        <v>382</v>
      </c>
      <c r="H468" s="58" t="s">
        <v>947</v>
      </c>
      <c r="I468" s="57">
        <v>0.48472222222222222</v>
      </c>
      <c r="J468" s="69">
        <v>1</v>
      </c>
      <c r="K468" s="56" t="s">
        <v>95</v>
      </c>
      <c r="L468" s="69">
        <v>17</v>
      </c>
      <c r="M468" s="69">
        <v>1</v>
      </c>
      <c r="N468" s="69">
        <v>1</v>
      </c>
      <c r="O468" s="70" t="s">
        <v>63</v>
      </c>
      <c r="P468" s="70" t="s">
        <v>141</v>
      </c>
      <c r="Q468" s="69"/>
      <c r="R468" s="62">
        <v>0</v>
      </c>
      <c r="S468" s="70"/>
      <c r="T468" s="70"/>
      <c r="U468" s="70"/>
      <c r="V468" s="69"/>
      <c r="W468" s="69"/>
      <c r="AC468" s="70"/>
      <c r="AD468" s="62">
        <f>LOOKUP($D468,'Design Component Spatial Info'!$C$2:$C$230,'Design Component Spatial Info'!E$2:E$230)</f>
        <v>10</v>
      </c>
      <c r="AE468" s="62">
        <f>LOOKUP($D468,'Design Component Spatial Info'!$C$2:$C$230,'Design Component Spatial Info'!F$2:F$230)</f>
        <v>679150.28099999996</v>
      </c>
      <c r="AF468" s="62">
        <f>LOOKUP($D468,'Design Component Spatial Info'!$C$2:$C$230,'Design Component Spatial Info'!G$2:G$230)</f>
        <v>5474772.6540000001</v>
      </c>
      <c r="AG468" s="67">
        <f t="shared" si="17"/>
        <v>0</v>
      </c>
      <c r="AH468" s="67">
        <f t="shared" si="18"/>
        <v>0</v>
      </c>
      <c r="AI468" s="136">
        <f>LOOKUP($D468,'Design Component Spatial Info'!$C$2:$C$230,'Design Component Spatial Info'!I$2:I$230)</f>
        <v>1401489.1480099999</v>
      </c>
      <c r="AJ468" s="136">
        <f>LOOKUP($D468,'Design Component Spatial Info'!$C$2:$C$230,'Design Component Spatial Info'!J$2:J$230)</f>
        <v>505665.38692999998</v>
      </c>
    </row>
    <row r="469" spans="1:38" x14ac:dyDescent="0.2">
      <c r="A469" s="60" t="s">
        <v>764</v>
      </c>
      <c r="B469" s="60" t="s">
        <v>160</v>
      </c>
      <c r="C469" s="60" t="s">
        <v>31</v>
      </c>
      <c r="D469" s="70" t="s">
        <v>313</v>
      </c>
      <c r="E469" s="58" t="s">
        <v>1224</v>
      </c>
      <c r="F469" s="65">
        <v>41759</v>
      </c>
      <c r="G469" s="60" t="s">
        <v>382</v>
      </c>
      <c r="H469" s="58" t="s">
        <v>947</v>
      </c>
      <c r="I469" s="57">
        <v>0.48888888888888887</v>
      </c>
      <c r="J469" s="69">
        <v>1</v>
      </c>
      <c r="K469" s="56" t="s">
        <v>95</v>
      </c>
      <c r="L469" s="69">
        <v>18</v>
      </c>
      <c r="M469" s="69">
        <v>2</v>
      </c>
      <c r="N469" s="69">
        <v>1</v>
      </c>
      <c r="O469" s="70" t="s">
        <v>63</v>
      </c>
      <c r="P469" s="70" t="s">
        <v>141</v>
      </c>
      <c r="Q469" s="69"/>
      <c r="R469" s="62">
        <v>0</v>
      </c>
      <c r="S469" s="70"/>
      <c r="T469" s="70"/>
      <c r="U469" s="70"/>
      <c r="V469" s="69"/>
      <c r="W469" s="69"/>
      <c r="AC469" s="70"/>
      <c r="AD469" s="62">
        <f>LOOKUP($D469,'Design Component Spatial Info'!$C$2:$C$230,'Design Component Spatial Info'!E$2:E$230)</f>
        <v>10</v>
      </c>
      <c r="AE469" s="62">
        <f>LOOKUP($D469,'Design Component Spatial Info'!$C$2:$C$230,'Design Component Spatial Info'!F$2:F$230)</f>
        <v>679140.40800000005</v>
      </c>
      <c r="AF469" s="62">
        <f>LOOKUP($D469,'Design Component Spatial Info'!$C$2:$C$230,'Design Component Spatial Info'!G$2:G$230)</f>
        <v>5473964.4179999996</v>
      </c>
      <c r="AG469" s="67">
        <f t="shared" si="17"/>
        <v>0</v>
      </c>
      <c r="AH469" s="67">
        <f t="shared" si="18"/>
        <v>0</v>
      </c>
      <c r="AI469" s="136">
        <f>LOOKUP($D469,'Design Component Spatial Info'!$C$2:$C$230,'Design Component Spatial Info'!I$2:I$230)</f>
        <v>1401490.5068000001</v>
      </c>
      <c r="AJ469" s="136">
        <f>LOOKUP($D469,'Design Component Spatial Info'!$C$2:$C$230,'Design Component Spatial Info'!J$2:J$230)</f>
        <v>504902.86903</v>
      </c>
    </row>
    <row r="470" spans="1:38" x14ac:dyDescent="0.2">
      <c r="A470" s="60" t="s">
        <v>764</v>
      </c>
      <c r="B470" s="60" t="s">
        <v>160</v>
      </c>
      <c r="C470" s="60" t="s">
        <v>31</v>
      </c>
      <c r="D470" s="70" t="s">
        <v>314</v>
      </c>
      <c r="E470" s="58" t="s">
        <v>890</v>
      </c>
      <c r="F470" s="65">
        <v>41759</v>
      </c>
      <c r="G470" s="60" t="s">
        <v>382</v>
      </c>
      <c r="H470" s="58" t="s">
        <v>947</v>
      </c>
      <c r="I470" s="57">
        <v>0.49305555555555558</v>
      </c>
      <c r="J470" s="69">
        <v>1</v>
      </c>
      <c r="K470" s="56" t="s">
        <v>95</v>
      </c>
      <c r="L470" s="69">
        <v>18</v>
      </c>
      <c r="M470" s="69">
        <v>1</v>
      </c>
      <c r="N470" s="69">
        <v>1</v>
      </c>
      <c r="O470" s="70" t="s">
        <v>63</v>
      </c>
      <c r="P470" s="70" t="s">
        <v>141</v>
      </c>
      <c r="Q470" s="69"/>
      <c r="R470" s="62">
        <v>0</v>
      </c>
      <c r="S470" s="70"/>
      <c r="T470" s="70"/>
      <c r="U470" s="70"/>
      <c r="V470" s="69"/>
      <c r="W470" s="69"/>
      <c r="AC470" s="70"/>
      <c r="AD470" s="62">
        <f>LOOKUP($D470,'Design Component Spatial Info'!$C$2:$C$230,'Design Component Spatial Info'!E$2:E$230)</f>
        <v>10</v>
      </c>
      <c r="AE470" s="62">
        <f>LOOKUP($D470,'Design Component Spatial Info'!$C$2:$C$230,'Design Component Spatial Info'!F$2:F$230)</f>
        <v>678932.39099999995</v>
      </c>
      <c r="AF470" s="62">
        <f>LOOKUP($D470,'Design Component Spatial Info'!$C$2:$C$230,'Design Component Spatial Info'!G$2:G$230)</f>
        <v>5473191.1140000001</v>
      </c>
      <c r="AG470" s="67">
        <f t="shared" si="17"/>
        <v>0</v>
      </c>
      <c r="AH470" s="67">
        <f t="shared" si="18"/>
        <v>0</v>
      </c>
      <c r="AI470" s="136">
        <f>LOOKUP($D470,'Design Component Spatial Info'!$C$2:$C$230,'Design Component Spatial Info'!I$2:I$230)</f>
        <v>1401760.4056599999</v>
      </c>
      <c r="AJ470" s="136">
        <f>LOOKUP($D470,'Design Component Spatial Info'!$C$2:$C$230,'Design Component Spatial Info'!J$2:J$230)</f>
        <v>504205.14061</v>
      </c>
    </row>
    <row r="471" spans="1:38" x14ac:dyDescent="0.2">
      <c r="A471" s="60" t="s">
        <v>764</v>
      </c>
      <c r="B471" s="60" t="s">
        <v>160</v>
      </c>
      <c r="C471" s="60" t="s">
        <v>31</v>
      </c>
      <c r="D471" s="70" t="s">
        <v>302</v>
      </c>
      <c r="E471" s="58" t="s">
        <v>1225</v>
      </c>
      <c r="F471" s="65">
        <v>41759</v>
      </c>
      <c r="G471" s="60" t="s">
        <v>382</v>
      </c>
      <c r="H471" s="58" t="s">
        <v>947</v>
      </c>
      <c r="I471" s="57">
        <v>0.52708333333333335</v>
      </c>
      <c r="J471" s="69">
        <v>1</v>
      </c>
      <c r="K471" s="56" t="s">
        <v>95</v>
      </c>
      <c r="L471" s="69">
        <v>19</v>
      </c>
      <c r="M471" s="69">
        <v>2</v>
      </c>
      <c r="N471" s="69">
        <v>2</v>
      </c>
      <c r="O471" s="70" t="s">
        <v>63</v>
      </c>
      <c r="P471" s="70" t="s">
        <v>141</v>
      </c>
      <c r="Q471" s="69"/>
      <c r="R471" s="62">
        <v>0</v>
      </c>
      <c r="S471" s="70"/>
      <c r="T471" s="70"/>
      <c r="U471" s="70"/>
      <c r="V471" s="69"/>
      <c r="W471" s="69"/>
      <c r="AC471" s="70"/>
      <c r="AD471" s="62">
        <f>LOOKUP($D471,'Design Component Spatial Info'!$C$2:$C$230,'Design Component Spatial Info'!E$2:E$230)</f>
        <v>10</v>
      </c>
      <c r="AE471" s="62">
        <f>LOOKUP($D471,'Design Component Spatial Info'!$C$2:$C$230,'Design Component Spatial Info'!F$2:F$230)</f>
        <v>676783.76599999995</v>
      </c>
      <c r="AF471" s="62">
        <f>LOOKUP($D471,'Design Component Spatial Info'!$C$2:$C$230,'Design Component Spatial Info'!G$2:G$230)</f>
        <v>5471946.8250000002</v>
      </c>
      <c r="AG471" s="67">
        <f t="shared" si="17"/>
        <v>0</v>
      </c>
      <c r="AH471" s="67">
        <f t="shared" si="18"/>
        <v>0</v>
      </c>
      <c r="AI471" s="136">
        <f>LOOKUP($D471,'Design Component Spatial Info'!$C$2:$C$230,'Design Component Spatial Info'!I$2:I$230)</f>
        <v>1399162.43967</v>
      </c>
      <c r="AJ471" s="136">
        <f>LOOKUP($D471,'Design Component Spatial Info'!$C$2:$C$230,'Design Component Spatial Info'!J$2:J$230)</f>
        <v>506197.60782999999</v>
      </c>
    </row>
    <row r="472" spans="1:38" x14ac:dyDescent="0.2">
      <c r="A472" s="60" t="s">
        <v>764</v>
      </c>
      <c r="B472" s="60" t="s">
        <v>160</v>
      </c>
      <c r="C472" s="60" t="s">
        <v>31</v>
      </c>
      <c r="D472" s="70" t="s">
        <v>303</v>
      </c>
      <c r="E472" s="58" t="s">
        <v>1225</v>
      </c>
      <c r="F472" s="65">
        <v>41759</v>
      </c>
      <c r="G472" s="60" t="s">
        <v>382</v>
      </c>
      <c r="H472" s="58" t="s">
        <v>947</v>
      </c>
      <c r="I472" s="57">
        <v>0.53194444444444444</v>
      </c>
      <c r="J472" s="69">
        <v>1</v>
      </c>
      <c r="K472" s="56" t="s">
        <v>95</v>
      </c>
      <c r="L472" s="69">
        <v>19</v>
      </c>
      <c r="M472" s="69">
        <v>1</v>
      </c>
      <c r="N472" s="69">
        <v>2</v>
      </c>
      <c r="O472" s="70" t="s">
        <v>63</v>
      </c>
      <c r="P472" s="70" t="s">
        <v>141</v>
      </c>
      <c r="Q472" s="69"/>
      <c r="R472" s="62">
        <v>0</v>
      </c>
      <c r="S472" s="70"/>
      <c r="T472" s="70"/>
      <c r="U472" s="70"/>
      <c r="V472" s="69"/>
      <c r="W472" s="69"/>
      <c r="AC472" s="70"/>
      <c r="AD472" s="62">
        <f>LOOKUP($D472,'Design Component Spatial Info'!$C$2:$C$230,'Design Component Spatial Info'!E$2:E$230)</f>
        <v>10</v>
      </c>
      <c r="AE472" s="62">
        <f>LOOKUP($D472,'Design Component Spatial Info'!$C$2:$C$230,'Design Component Spatial Info'!F$2:F$230)</f>
        <v>676223.75399999996</v>
      </c>
      <c r="AF472" s="62">
        <f>LOOKUP($D472,'Design Component Spatial Info'!$C$2:$C$230,'Design Component Spatial Info'!G$2:G$230)</f>
        <v>5471464.659</v>
      </c>
      <c r="AG472" s="67">
        <f t="shared" si="17"/>
        <v>0</v>
      </c>
      <c r="AH472" s="67">
        <f t="shared" si="18"/>
        <v>0</v>
      </c>
      <c r="AI472" s="136">
        <f>LOOKUP($D472,'Design Component Spatial Info'!$C$2:$C$230,'Design Component Spatial Info'!I$2:I$230)</f>
        <v>1399305.7186499999</v>
      </c>
      <c r="AJ472" s="136">
        <f>LOOKUP($D472,'Design Component Spatial Info'!$C$2:$C$230,'Design Component Spatial Info'!J$2:J$230)</f>
        <v>505416.21213</v>
      </c>
      <c r="AK472" s="62"/>
      <c r="AL472" s="62"/>
    </row>
    <row r="473" spans="1:38" x14ac:dyDescent="0.2">
      <c r="A473" s="60" t="s">
        <v>764</v>
      </c>
      <c r="B473" s="60" t="s">
        <v>160</v>
      </c>
      <c r="C473" s="60" t="s">
        <v>31</v>
      </c>
      <c r="D473" s="70" t="s">
        <v>298</v>
      </c>
      <c r="E473" s="58" t="s">
        <v>1226</v>
      </c>
      <c r="F473" s="65">
        <v>41759</v>
      </c>
      <c r="G473" s="60" t="s">
        <v>382</v>
      </c>
      <c r="H473" s="58" t="s">
        <v>947</v>
      </c>
      <c r="I473" s="57">
        <v>0.5083333333333333</v>
      </c>
      <c r="J473" s="69">
        <v>1</v>
      </c>
      <c r="K473" s="56" t="s">
        <v>95</v>
      </c>
      <c r="L473" s="69">
        <v>18</v>
      </c>
      <c r="M473" s="69">
        <v>1</v>
      </c>
      <c r="N473" s="69">
        <v>1</v>
      </c>
      <c r="O473" s="70" t="s">
        <v>63</v>
      </c>
      <c r="P473" s="70" t="s">
        <v>141</v>
      </c>
      <c r="Q473" s="69"/>
      <c r="R473" s="62">
        <v>0</v>
      </c>
      <c r="S473" s="70"/>
      <c r="T473" s="70"/>
      <c r="U473" s="70"/>
      <c r="V473" s="69"/>
      <c r="W473" s="69"/>
      <c r="AC473" s="70"/>
      <c r="AD473" s="62">
        <f>LOOKUP($D473,'Design Component Spatial Info'!$C$2:$C$230,'Design Component Spatial Info'!E$2:E$230)</f>
        <v>10</v>
      </c>
      <c r="AE473" s="62">
        <f>LOOKUP($D473,'Design Component Spatial Info'!$C$2:$C$230,'Design Component Spatial Info'!F$2:F$230)</f>
        <v>677851.20700000005</v>
      </c>
      <c r="AF473" s="62">
        <f>LOOKUP($D473,'Design Component Spatial Info'!$C$2:$C$230,'Design Component Spatial Info'!G$2:G$230)</f>
        <v>5478420.1239999998</v>
      </c>
      <c r="AG473" s="67">
        <f t="shared" si="17"/>
        <v>0</v>
      </c>
      <c r="AH473" s="67">
        <f t="shared" si="18"/>
        <v>0</v>
      </c>
      <c r="AI473" s="136">
        <f>LOOKUP($D473,'Design Component Spatial Info'!$C$2:$C$230,'Design Component Spatial Info'!I$2:I$230)</f>
        <v>1399393.7470199999</v>
      </c>
      <c r="AJ473" s="136">
        <f>LOOKUP($D473,'Design Component Spatial Info'!$C$2:$C$230,'Design Component Spatial Info'!J$2:J$230)</f>
        <v>504626.42274000001</v>
      </c>
    </row>
    <row r="474" spans="1:38" x14ac:dyDescent="0.2">
      <c r="A474" s="60" t="s">
        <v>764</v>
      </c>
      <c r="B474" s="60" t="s">
        <v>160</v>
      </c>
      <c r="C474" s="60" t="s">
        <v>31</v>
      </c>
      <c r="D474" s="70" t="s">
        <v>299</v>
      </c>
      <c r="E474" s="58" t="s">
        <v>1226</v>
      </c>
      <c r="F474" s="65">
        <v>41759</v>
      </c>
      <c r="G474" s="60" t="s">
        <v>382</v>
      </c>
      <c r="H474" s="58" t="s">
        <v>947</v>
      </c>
      <c r="I474" s="57">
        <v>0.51250000000000007</v>
      </c>
      <c r="J474" s="69">
        <v>1</v>
      </c>
      <c r="K474" s="56" t="s">
        <v>95</v>
      </c>
      <c r="L474" s="69">
        <v>18</v>
      </c>
      <c r="M474" s="69">
        <v>1</v>
      </c>
      <c r="N474" s="69">
        <v>1</v>
      </c>
      <c r="O474" s="70" t="s">
        <v>63</v>
      </c>
      <c r="P474" s="70" t="s">
        <v>141</v>
      </c>
      <c r="Q474" s="69"/>
      <c r="R474" s="62">
        <v>0</v>
      </c>
      <c r="S474" s="56"/>
      <c r="T474" s="56"/>
      <c r="V474" s="69"/>
      <c r="W474" s="69"/>
      <c r="AC474" s="70"/>
      <c r="AD474" s="62">
        <f>LOOKUP($D474,'Design Component Spatial Info'!$C$2:$C$230,'Design Component Spatial Info'!E$2:E$230)</f>
        <v>10</v>
      </c>
      <c r="AE474" s="62">
        <f>LOOKUP($D474,'Design Component Spatial Info'!$C$2:$C$230,'Design Component Spatial Info'!F$2:F$230)</f>
        <v>676828.01899999997</v>
      </c>
      <c r="AF474" s="62">
        <f>LOOKUP($D474,'Design Component Spatial Info'!$C$2:$C$230,'Design Component Spatial Info'!G$2:G$230)</f>
        <v>5477689.2740000002</v>
      </c>
      <c r="AG474" s="67">
        <f t="shared" si="17"/>
        <v>0</v>
      </c>
      <c r="AH474" s="67">
        <f t="shared" si="18"/>
        <v>0</v>
      </c>
      <c r="AI474" s="136">
        <f>LOOKUP($D474,'Design Component Spatial Info'!$C$2:$C$230,'Design Component Spatial Info'!I$2:I$230)</f>
        <v>1399898.6883100001</v>
      </c>
      <c r="AJ474" s="136">
        <f>LOOKUP($D474,'Design Component Spatial Info'!$C$2:$C$230,'Design Component Spatial Info'!J$2:J$230)</f>
        <v>504038.26049000002</v>
      </c>
    </row>
    <row r="475" spans="1:38" x14ac:dyDescent="0.2">
      <c r="A475" s="60" t="s">
        <v>764</v>
      </c>
      <c r="B475" s="60" t="s">
        <v>160</v>
      </c>
      <c r="C475" s="60" t="s">
        <v>31</v>
      </c>
      <c r="D475" s="70" t="s">
        <v>300</v>
      </c>
      <c r="E475" s="58" t="s">
        <v>1227</v>
      </c>
      <c r="F475" s="65">
        <v>41759</v>
      </c>
      <c r="G475" s="60" t="s">
        <v>382</v>
      </c>
      <c r="H475" s="58" t="s">
        <v>947</v>
      </c>
      <c r="I475" s="57">
        <v>0.51666666666666672</v>
      </c>
      <c r="J475" s="69">
        <v>1</v>
      </c>
      <c r="K475" s="56" t="s">
        <v>95</v>
      </c>
      <c r="L475" s="69">
        <v>18</v>
      </c>
      <c r="M475" s="69">
        <v>2</v>
      </c>
      <c r="N475" s="69">
        <v>2</v>
      </c>
      <c r="O475" s="70" t="s">
        <v>63</v>
      </c>
      <c r="P475" s="70" t="s">
        <v>383</v>
      </c>
      <c r="Q475" s="69">
        <v>134</v>
      </c>
      <c r="R475" s="69">
        <v>1</v>
      </c>
      <c r="S475" s="56" t="s">
        <v>135</v>
      </c>
      <c r="T475" s="70" t="s">
        <v>39</v>
      </c>
      <c r="U475" s="70" t="s">
        <v>87</v>
      </c>
      <c r="V475" s="69">
        <v>300</v>
      </c>
      <c r="W475" s="69">
        <v>300</v>
      </c>
      <c r="X475" s="62" t="s">
        <v>145</v>
      </c>
      <c r="Y475" s="56" t="s">
        <v>121</v>
      </c>
      <c r="AA475" s="56" t="s">
        <v>1058</v>
      </c>
      <c r="AC475" s="70"/>
      <c r="AD475" s="62">
        <f>LOOKUP($D475,'Design Component Spatial Info'!$C$2:$C$230,'Design Component Spatial Info'!E$2:E$230)</f>
        <v>10</v>
      </c>
      <c r="AE475" s="62">
        <f>LOOKUP($D475,'Design Component Spatial Info'!$C$2:$C$230,'Design Component Spatial Info'!F$2:F$230)</f>
        <v>675926.85</v>
      </c>
      <c r="AF475" s="62">
        <f>LOOKUP($D475,'Design Component Spatial Info'!$C$2:$C$230,'Design Component Spatial Info'!G$2:G$230)</f>
        <v>5477476.477</v>
      </c>
      <c r="AG475" s="67">
        <f t="shared" si="17"/>
        <v>675667.0423788646</v>
      </c>
      <c r="AH475" s="67">
        <f t="shared" si="18"/>
        <v>5477626.477</v>
      </c>
      <c r="AI475" s="136">
        <f>LOOKUP($D475,'Design Component Spatial Info'!$C$2:$C$230,'Design Component Spatial Info'!I$2:I$230)</f>
        <v>1399758.06645</v>
      </c>
      <c r="AJ475" s="136">
        <f>LOOKUP($D475,'Design Component Spatial Info'!$C$2:$C$230,'Design Component Spatial Info'!J$2:J$230)</f>
        <v>503297.93793000001</v>
      </c>
      <c r="AK475">
        <v>1393278</v>
      </c>
      <c r="AL475">
        <v>505025</v>
      </c>
    </row>
    <row r="476" spans="1:38" x14ac:dyDescent="0.2">
      <c r="A476" s="60" t="s">
        <v>764</v>
      </c>
      <c r="B476" s="60" t="s">
        <v>160</v>
      </c>
      <c r="C476" s="60" t="s">
        <v>31</v>
      </c>
      <c r="D476" s="70" t="s">
        <v>301</v>
      </c>
      <c r="E476" s="58" t="s">
        <v>1228</v>
      </c>
      <c r="F476" s="65">
        <v>41759</v>
      </c>
      <c r="G476" s="60" t="s">
        <v>382</v>
      </c>
      <c r="H476" s="58" t="s">
        <v>947</v>
      </c>
      <c r="I476" s="57">
        <v>0.52083333333333337</v>
      </c>
      <c r="J476" s="69">
        <v>1</v>
      </c>
      <c r="K476" s="56" t="s">
        <v>95</v>
      </c>
      <c r="L476" s="69">
        <v>18</v>
      </c>
      <c r="M476" s="69">
        <v>1</v>
      </c>
      <c r="N476" s="69">
        <v>2</v>
      </c>
      <c r="O476" s="70" t="s">
        <v>63</v>
      </c>
      <c r="P476" s="70" t="s">
        <v>141</v>
      </c>
      <c r="Q476" s="69"/>
      <c r="R476" s="62">
        <v>0</v>
      </c>
      <c r="S476" s="56"/>
      <c r="T476" s="70"/>
      <c r="U476" s="70"/>
      <c r="V476" s="69"/>
      <c r="W476" s="69"/>
      <c r="AC476" s="70"/>
      <c r="AD476" s="62">
        <f>LOOKUP($D476,'Design Component Spatial Info'!$C$2:$C$230,'Design Component Spatial Info'!E$2:E$230)</f>
        <v>10</v>
      </c>
      <c r="AE476" s="62">
        <f>LOOKUP($D476,'Design Component Spatial Info'!$C$2:$C$230,'Design Component Spatial Info'!F$2:F$230)</f>
        <v>676558.79200000002</v>
      </c>
      <c r="AF476" s="62">
        <f>LOOKUP($D476,'Design Component Spatial Info'!$C$2:$C$230,'Design Component Spatial Info'!G$2:G$230)</f>
        <v>5476649.0029999996</v>
      </c>
      <c r="AG476" s="67">
        <f t="shared" si="17"/>
        <v>0</v>
      </c>
      <c r="AH476" s="67">
        <f t="shared" si="18"/>
        <v>0</v>
      </c>
      <c r="AI476" s="136">
        <f>LOOKUP($D476,'Design Component Spatial Info'!$C$2:$C$230,'Design Component Spatial Info'!I$2:I$230)</f>
        <v>1399740.7017000001</v>
      </c>
      <c r="AJ476" s="136">
        <f>LOOKUP($D476,'Design Component Spatial Info'!$C$2:$C$230,'Design Component Spatial Info'!J$2:J$230)</f>
        <v>502504.29009999998</v>
      </c>
    </row>
    <row r="477" spans="1:38" x14ac:dyDescent="0.2">
      <c r="A477" s="60" t="s">
        <v>764</v>
      </c>
      <c r="B477" s="60" t="s">
        <v>160</v>
      </c>
      <c r="C477" s="60" t="s">
        <v>31</v>
      </c>
      <c r="D477" s="70" t="s">
        <v>296</v>
      </c>
      <c r="E477" s="58" t="s">
        <v>1229</v>
      </c>
      <c r="F477" s="65">
        <v>41759</v>
      </c>
      <c r="G477" s="60" t="s">
        <v>382</v>
      </c>
      <c r="H477" s="58" t="s">
        <v>947</v>
      </c>
      <c r="I477" s="57">
        <v>0.54375000000000007</v>
      </c>
      <c r="J477" s="69">
        <v>1</v>
      </c>
      <c r="K477" s="56" t="s">
        <v>95</v>
      </c>
      <c r="L477" s="69">
        <v>21</v>
      </c>
      <c r="M477" s="69">
        <v>1</v>
      </c>
      <c r="N477" s="69">
        <v>2</v>
      </c>
      <c r="O477" s="70" t="s">
        <v>63</v>
      </c>
      <c r="P477" s="70" t="s">
        <v>141</v>
      </c>
      <c r="Q477" s="69"/>
      <c r="R477" s="62">
        <v>0</v>
      </c>
      <c r="S477" s="70"/>
      <c r="T477" s="70"/>
      <c r="U477" s="70"/>
      <c r="V477" s="69"/>
      <c r="W477" s="69"/>
      <c r="AC477" s="70"/>
      <c r="AD477" s="62">
        <f>LOOKUP($D477,'Design Component Spatial Info'!$C$2:$C$230,'Design Component Spatial Info'!E$2:E$230)</f>
        <v>10</v>
      </c>
      <c r="AE477" s="62">
        <f>LOOKUP($D477,'Design Component Spatial Info'!$C$2:$C$230,'Design Component Spatial Info'!F$2:F$230)</f>
        <v>677190.38100000005</v>
      </c>
      <c r="AF477" s="62">
        <f>LOOKUP($D477,'Design Component Spatial Info'!$C$2:$C$230,'Design Component Spatial Info'!G$2:G$230)</f>
        <v>5481201.9639999997</v>
      </c>
      <c r="AG477" s="67">
        <f t="shared" si="17"/>
        <v>0</v>
      </c>
      <c r="AH477" s="67">
        <f t="shared" si="18"/>
        <v>0</v>
      </c>
      <c r="AI477" s="136">
        <f>LOOKUP($D477,'Design Component Spatial Info'!$C$2:$C$230,'Design Component Spatial Info'!I$2:I$230)</f>
        <v>1399622.9526800001</v>
      </c>
      <c r="AJ477" s="136">
        <f>LOOKUP($D477,'Design Component Spatial Info'!$C$2:$C$230,'Design Component Spatial Info'!J$2:J$230)</f>
        <v>501748.99874000001</v>
      </c>
    </row>
    <row r="478" spans="1:38" x14ac:dyDescent="0.2">
      <c r="A478" s="60" t="s">
        <v>764</v>
      </c>
      <c r="B478" s="60" t="s">
        <v>160</v>
      </c>
      <c r="C478" s="60" t="s">
        <v>31</v>
      </c>
      <c r="D478" s="70" t="s">
        <v>297</v>
      </c>
      <c r="E478" s="58" t="s">
        <v>1229</v>
      </c>
      <c r="F478" s="65">
        <v>41759</v>
      </c>
      <c r="G478" s="60" t="s">
        <v>382</v>
      </c>
      <c r="H478" s="58" t="s">
        <v>947</v>
      </c>
      <c r="I478" s="57">
        <v>0.54861111111111105</v>
      </c>
      <c r="J478" s="69">
        <v>1</v>
      </c>
      <c r="K478" s="56" t="s">
        <v>95</v>
      </c>
      <c r="L478" s="69">
        <v>21</v>
      </c>
      <c r="M478" s="69">
        <v>1</v>
      </c>
      <c r="N478" s="69">
        <v>2</v>
      </c>
      <c r="O478" s="70" t="s">
        <v>63</v>
      </c>
      <c r="P478" s="70" t="s">
        <v>141</v>
      </c>
      <c r="Q478" s="69"/>
      <c r="R478" s="62">
        <v>0</v>
      </c>
      <c r="S478" s="70"/>
      <c r="T478" s="70"/>
      <c r="U478" s="70"/>
      <c r="V478" s="69"/>
      <c r="W478" s="69"/>
      <c r="AC478" s="70"/>
      <c r="AD478" s="62">
        <f>LOOKUP($D478,'Design Component Spatial Info'!$C$2:$C$230,'Design Component Spatial Info'!E$2:E$230)</f>
        <v>10</v>
      </c>
      <c r="AE478" s="62">
        <f>LOOKUP($D478,'Design Component Spatial Info'!$C$2:$C$230,'Design Component Spatial Info'!F$2:F$230)</f>
        <v>676644.39099999995</v>
      </c>
      <c r="AF478" s="62">
        <f>LOOKUP($D478,'Design Component Spatial Info'!$C$2:$C$230,'Design Component Spatial Info'!G$2:G$230)</f>
        <v>5480358.7869999995</v>
      </c>
      <c r="AG478" s="67">
        <f t="shared" si="17"/>
        <v>0</v>
      </c>
      <c r="AH478" s="67">
        <f t="shared" si="18"/>
        <v>0</v>
      </c>
      <c r="AI478" s="136">
        <f>LOOKUP($D478,'Design Component Spatial Info'!$C$2:$C$230,'Design Component Spatial Info'!I$2:I$230)</f>
        <v>1396765.15671</v>
      </c>
      <c r="AJ478" s="136">
        <f>LOOKUP($D478,'Design Component Spatial Info'!$C$2:$C$230,'Design Component Spatial Info'!J$2:J$230)</f>
        <v>503120.68430999998</v>
      </c>
    </row>
    <row r="479" spans="1:38" x14ac:dyDescent="0.2">
      <c r="A479" s="60" t="s">
        <v>764</v>
      </c>
      <c r="B479" s="60" t="s">
        <v>160</v>
      </c>
      <c r="C479" s="60" t="s">
        <v>31</v>
      </c>
      <c r="D479" s="70" t="s">
        <v>294</v>
      </c>
      <c r="E479" s="58" t="s">
        <v>1230</v>
      </c>
      <c r="F479" s="65">
        <v>41759</v>
      </c>
      <c r="G479" s="60" t="s">
        <v>382</v>
      </c>
      <c r="H479" s="58" t="s">
        <v>947</v>
      </c>
      <c r="I479" s="57">
        <v>0.55625000000000002</v>
      </c>
      <c r="J479" s="69">
        <v>1</v>
      </c>
      <c r="K479" s="56" t="s">
        <v>95</v>
      </c>
      <c r="L479" s="69">
        <v>21</v>
      </c>
      <c r="M479" s="69">
        <v>1</v>
      </c>
      <c r="N479" s="69">
        <v>2</v>
      </c>
      <c r="O479" s="70" t="s">
        <v>63</v>
      </c>
      <c r="P479" s="70" t="s">
        <v>141</v>
      </c>
      <c r="Q479" s="69"/>
      <c r="R479" s="62">
        <v>0</v>
      </c>
      <c r="S479" s="70"/>
      <c r="T479" s="70"/>
      <c r="U479" s="70"/>
      <c r="V479" s="69"/>
      <c r="W479" s="69"/>
      <c r="AC479" s="70"/>
      <c r="AD479" s="62">
        <f>LOOKUP($D479,'Design Component Spatial Info'!$C$2:$C$230,'Design Component Spatial Info'!E$2:E$230)</f>
        <v>10</v>
      </c>
      <c r="AE479" s="62">
        <f>LOOKUP($D479,'Design Component Spatial Info'!$C$2:$C$230,'Design Component Spatial Info'!F$2:F$230)</f>
        <v>678099.26199999999</v>
      </c>
      <c r="AF479" s="62">
        <f>LOOKUP($D479,'Design Component Spatial Info'!$C$2:$C$230,'Design Component Spatial Info'!G$2:G$230)</f>
        <v>5483157.0130000003</v>
      </c>
      <c r="AG479" s="67">
        <f t="shared" si="17"/>
        <v>0</v>
      </c>
      <c r="AH479" s="67">
        <f t="shared" si="18"/>
        <v>0</v>
      </c>
      <c r="AI479" s="136">
        <f>LOOKUP($D479,'Design Component Spatial Info'!$C$2:$C$230,'Design Component Spatial Info'!I$2:I$230)</f>
        <v>1396886.68245</v>
      </c>
      <c r="AJ479" s="136">
        <f>LOOKUP($D479,'Design Component Spatial Info'!$C$2:$C$230,'Design Component Spatial Info'!J$2:J$230)</f>
        <v>502330.76699999999</v>
      </c>
    </row>
    <row r="480" spans="1:38" x14ac:dyDescent="0.2">
      <c r="A480" s="60" t="s">
        <v>764</v>
      </c>
      <c r="B480" s="60" t="s">
        <v>160</v>
      </c>
      <c r="C480" s="60" t="s">
        <v>31</v>
      </c>
      <c r="D480" s="70" t="s">
        <v>295</v>
      </c>
      <c r="E480" s="58" t="s">
        <v>779</v>
      </c>
      <c r="F480" s="65">
        <v>41759</v>
      </c>
      <c r="G480" s="60" t="s">
        <v>382</v>
      </c>
      <c r="H480" s="58" t="s">
        <v>947</v>
      </c>
      <c r="I480" s="57">
        <v>0.56111111111111112</v>
      </c>
      <c r="J480" s="69">
        <v>1</v>
      </c>
      <c r="K480" s="56" t="s">
        <v>95</v>
      </c>
      <c r="L480" s="69">
        <v>21</v>
      </c>
      <c r="M480" s="69">
        <v>1</v>
      </c>
      <c r="N480" s="69">
        <v>2</v>
      </c>
      <c r="O480" s="70" t="s">
        <v>63</v>
      </c>
      <c r="P480" s="70" t="s">
        <v>141</v>
      </c>
      <c r="Q480" s="69"/>
      <c r="R480" s="62">
        <v>0</v>
      </c>
      <c r="S480" s="70"/>
      <c r="T480" s="70"/>
      <c r="U480" s="70"/>
      <c r="V480" s="69"/>
      <c r="W480" s="69"/>
      <c r="AC480" s="70"/>
      <c r="AD480" s="62">
        <f>LOOKUP($D480,'Design Component Spatial Info'!$C$2:$C$230,'Design Component Spatial Info'!E$2:E$230)</f>
        <v>10</v>
      </c>
      <c r="AE480" s="62">
        <f>LOOKUP($D480,'Design Component Spatial Info'!$C$2:$C$230,'Design Component Spatial Info'!F$2:F$230)</f>
        <v>677360.88600000006</v>
      </c>
      <c r="AF480" s="62">
        <f>LOOKUP($D480,'Design Component Spatial Info'!$C$2:$C$230,'Design Component Spatial Info'!G$2:G$230)</f>
        <v>5483487.2850000001</v>
      </c>
      <c r="AG480" s="67">
        <f t="shared" si="17"/>
        <v>0</v>
      </c>
      <c r="AH480" s="67">
        <f t="shared" si="18"/>
        <v>0</v>
      </c>
      <c r="AI480" s="136">
        <f>LOOKUP($D480,'Design Component Spatial Info'!$C$2:$C$230,'Design Component Spatial Info'!I$2:I$230)</f>
        <v>1396912.7236800001</v>
      </c>
      <c r="AJ480" s="136">
        <f>LOOKUP($D480,'Design Component Spatial Info'!$C$2:$C$230,'Design Component Spatial Info'!J$2:J$230)</f>
        <v>501523.48887</v>
      </c>
    </row>
    <row r="481" spans="1:40" x14ac:dyDescent="0.2">
      <c r="A481" s="60" t="s">
        <v>764</v>
      </c>
      <c r="B481" s="60" t="s">
        <v>160</v>
      </c>
      <c r="C481" s="60" t="s">
        <v>31</v>
      </c>
      <c r="D481" s="70" t="s">
        <v>288</v>
      </c>
      <c r="E481" s="58" t="s">
        <v>1231</v>
      </c>
      <c r="F481" s="65">
        <v>41759</v>
      </c>
      <c r="G481" s="60" t="s">
        <v>382</v>
      </c>
      <c r="H481" s="58" t="s">
        <v>947</v>
      </c>
      <c r="I481" s="57">
        <v>0.36319444444444443</v>
      </c>
      <c r="J481" s="69">
        <v>1</v>
      </c>
      <c r="K481" s="56" t="s">
        <v>95</v>
      </c>
      <c r="L481" s="69">
        <v>7</v>
      </c>
      <c r="M481" s="69">
        <v>1</v>
      </c>
      <c r="N481" s="69">
        <v>1</v>
      </c>
      <c r="O481" s="70" t="s">
        <v>63</v>
      </c>
      <c r="P481" s="70" t="s">
        <v>141</v>
      </c>
      <c r="Q481" s="69"/>
      <c r="R481" s="62">
        <v>0</v>
      </c>
      <c r="S481" s="70"/>
      <c r="T481" s="70"/>
      <c r="U481" s="70"/>
      <c r="V481" s="69"/>
      <c r="W481" s="69"/>
      <c r="AC481" s="70"/>
      <c r="AD481" s="62">
        <f>LOOKUP($D481,'Design Component Spatial Info'!$C$2:$C$230,'Design Component Spatial Info'!E$2:E$230)</f>
        <v>10</v>
      </c>
      <c r="AE481" s="62">
        <f>LOOKUP($D481,'Design Component Spatial Info'!$C$2:$C$230,'Design Component Spatial Info'!F$2:F$230)</f>
        <v>678608.51699999999</v>
      </c>
      <c r="AF481" s="62">
        <f>LOOKUP($D481,'Design Component Spatial Info'!$C$2:$C$230,'Design Component Spatial Info'!G$2:G$230)</f>
        <v>5484119.0039999997</v>
      </c>
      <c r="AG481" s="67">
        <f t="shared" si="17"/>
        <v>0</v>
      </c>
      <c r="AH481" s="67">
        <f t="shared" si="18"/>
        <v>0</v>
      </c>
      <c r="AI481" s="136">
        <f>LOOKUP($D481,'Design Component Spatial Info'!$C$2:$C$230,'Design Component Spatial Info'!I$2:I$230)</f>
        <v>1396739.1154799999</v>
      </c>
      <c r="AJ481" s="136">
        <f>LOOKUP($D481,'Design Component Spatial Info'!$C$2:$C$230,'Design Component Spatial Info'!J$2:J$230)</f>
        <v>500742.25196999998</v>
      </c>
    </row>
    <row r="482" spans="1:40" x14ac:dyDescent="0.2">
      <c r="A482" s="60" t="s">
        <v>764</v>
      </c>
      <c r="B482" s="60" t="s">
        <v>160</v>
      </c>
      <c r="C482" s="60" t="s">
        <v>31</v>
      </c>
      <c r="D482" s="70" t="s">
        <v>289</v>
      </c>
      <c r="E482" s="58" t="s">
        <v>1231</v>
      </c>
      <c r="F482" s="65">
        <v>41759</v>
      </c>
      <c r="G482" s="60" t="s">
        <v>382</v>
      </c>
      <c r="H482" s="58" t="s">
        <v>947</v>
      </c>
      <c r="I482" s="57">
        <v>0.36805555555555558</v>
      </c>
      <c r="J482" s="69">
        <v>1</v>
      </c>
      <c r="K482" s="56" t="s">
        <v>95</v>
      </c>
      <c r="L482" s="69">
        <v>7</v>
      </c>
      <c r="M482" s="69">
        <v>0</v>
      </c>
      <c r="N482" s="69">
        <v>1</v>
      </c>
      <c r="O482" s="70" t="s">
        <v>63</v>
      </c>
      <c r="P482" s="70" t="s">
        <v>141</v>
      </c>
      <c r="Q482" s="69"/>
      <c r="R482" s="62">
        <v>0</v>
      </c>
      <c r="S482" s="70"/>
      <c r="T482" s="70"/>
      <c r="U482" s="70"/>
      <c r="V482" s="69"/>
      <c r="W482" s="69"/>
      <c r="AC482" s="70"/>
      <c r="AD482" s="62">
        <f>LOOKUP($D482,'Design Component Spatial Info'!$C$2:$C$230,'Design Component Spatial Info'!E$2:E$230)</f>
        <v>10</v>
      </c>
      <c r="AE482" s="62">
        <f>LOOKUP($D482,'Design Component Spatial Info'!$C$2:$C$230,'Design Component Spatial Info'!F$2:F$230)</f>
        <v>678488.03599999996</v>
      </c>
      <c r="AF482" s="62">
        <f>LOOKUP($D482,'Design Component Spatial Info'!$C$2:$C$230,'Design Component Spatial Info'!G$2:G$230)</f>
        <v>5484883.835</v>
      </c>
      <c r="AG482" s="67">
        <f t="shared" si="17"/>
        <v>0</v>
      </c>
      <c r="AH482" s="67">
        <f t="shared" si="18"/>
        <v>0</v>
      </c>
      <c r="AI482" s="136">
        <f>LOOKUP($D482,'Design Component Spatial Info'!$C$2:$C$230,'Design Component Spatial Info'!I$2:I$230)</f>
        <v>1394646.2227099999</v>
      </c>
      <c r="AJ482" s="136">
        <f>LOOKUP($D482,'Design Component Spatial Info'!$C$2:$C$230,'Design Component Spatial Info'!J$2:J$230)</f>
        <v>499404.32571</v>
      </c>
    </row>
    <row r="483" spans="1:40" x14ac:dyDescent="0.2">
      <c r="A483" s="60" t="s">
        <v>764</v>
      </c>
      <c r="B483" s="60" t="s">
        <v>160</v>
      </c>
      <c r="C483" s="60" t="s">
        <v>31</v>
      </c>
      <c r="D483" s="70" t="s">
        <v>290</v>
      </c>
      <c r="E483" s="58" t="s">
        <v>1231</v>
      </c>
      <c r="F483" s="65">
        <v>41759</v>
      </c>
      <c r="G483" s="60" t="s">
        <v>382</v>
      </c>
      <c r="H483" s="58" t="s">
        <v>947</v>
      </c>
      <c r="I483" s="57">
        <v>0.37222222222222223</v>
      </c>
      <c r="J483" s="69">
        <v>1</v>
      </c>
      <c r="K483" s="56" t="s">
        <v>95</v>
      </c>
      <c r="L483" s="69">
        <v>7</v>
      </c>
      <c r="M483" s="69">
        <v>0</v>
      </c>
      <c r="N483" s="69">
        <v>1</v>
      </c>
      <c r="O483" s="70" t="s">
        <v>63</v>
      </c>
      <c r="P483" s="70" t="s">
        <v>141</v>
      </c>
      <c r="Q483" s="69"/>
      <c r="R483" s="62">
        <v>0</v>
      </c>
      <c r="S483" s="70"/>
      <c r="T483" s="70"/>
      <c r="U483" s="70"/>
      <c r="V483" s="69"/>
      <c r="W483" s="69"/>
      <c r="AC483" s="70"/>
      <c r="AD483" s="62">
        <f>LOOKUP($D483,'Design Component Spatial Info'!$C$2:$C$230,'Design Component Spatial Info'!E$2:E$230)</f>
        <v>10</v>
      </c>
      <c r="AE483" s="62">
        <f>LOOKUP($D483,'Design Component Spatial Info'!$C$2:$C$230,'Design Component Spatial Info'!F$2:F$230)</f>
        <v>678684.52599999995</v>
      </c>
      <c r="AF483" s="62">
        <f>LOOKUP($D483,'Design Component Spatial Info'!$C$2:$C$230,'Design Component Spatial Info'!G$2:G$230)</f>
        <v>5485592.7439999999</v>
      </c>
      <c r="AG483" s="67">
        <f t="shared" si="17"/>
        <v>0</v>
      </c>
      <c r="AH483" s="67">
        <f t="shared" si="18"/>
        <v>0</v>
      </c>
      <c r="AI483" s="136">
        <f>LOOKUP($D483,'Design Component Spatial Info'!$C$2:$C$230,'Design Component Spatial Info'!I$2:I$230)</f>
        <v>1394107.7341400001</v>
      </c>
      <c r="AJ483" s="136">
        <f>LOOKUP($D483,'Design Component Spatial Info'!$C$2:$C$230,'Design Component Spatial Info'!J$2:J$230)</f>
        <v>498898.03779999999</v>
      </c>
      <c r="AK483" s="90"/>
      <c r="AL483" s="90"/>
      <c r="AM483" s="28"/>
      <c r="AN483" s="28"/>
    </row>
    <row r="484" spans="1:40" x14ac:dyDescent="0.2">
      <c r="A484" s="60" t="s">
        <v>764</v>
      </c>
      <c r="B484" s="60" t="s">
        <v>160</v>
      </c>
      <c r="C484" s="60" t="s">
        <v>31</v>
      </c>
      <c r="D484" s="70" t="s">
        <v>291</v>
      </c>
      <c r="E484" s="58" t="s">
        <v>779</v>
      </c>
      <c r="F484" s="65">
        <v>41759</v>
      </c>
      <c r="G484" s="60" t="s">
        <v>382</v>
      </c>
      <c r="H484" s="58" t="s">
        <v>947</v>
      </c>
      <c r="I484" s="57">
        <v>0.37847222222222227</v>
      </c>
      <c r="J484" s="69">
        <v>1</v>
      </c>
      <c r="K484" s="56" t="s">
        <v>95</v>
      </c>
      <c r="L484" s="69">
        <v>7</v>
      </c>
      <c r="M484" s="69">
        <v>1</v>
      </c>
      <c r="N484" s="69">
        <v>1</v>
      </c>
      <c r="O484" s="70" t="s">
        <v>63</v>
      </c>
      <c r="P484" s="70" t="s">
        <v>383</v>
      </c>
      <c r="Q484" s="69">
        <v>10</v>
      </c>
      <c r="R484" s="69">
        <v>1</v>
      </c>
      <c r="S484" s="70" t="s">
        <v>75</v>
      </c>
      <c r="T484" s="70" t="s">
        <v>146</v>
      </c>
      <c r="U484" s="70" t="s">
        <v>83</v>
      </c>
      <c r="V484" s="69">
        <v>138</v>
      </c>
      <c r="W484" s="69">
        <v>50</v>
      </c>
      <c r="X484" s="62" t="s">
        <v>145</v>
      </c>
      <c r="Y484" s="56" t="s">
        <v>121</v>
      </c>
      <c r="AA484" s="56" t="s">
        <v>1059</v>
      </c>
      <c r="AC484" s="70"/>
      <c r="AD484" s="62">
        <f>LOOKUP($D484,'Design Component Spatial Info'!$C$2:$C$230,'Design Component Spatial Info'!E$2:E$230)</f>
        <v>10</v>
      </c>
      <c r="AE484" s="62">
        <f>LOOKUP($D484,'Design Component Spatial Info'!$C$2:$C$230,'Design Component Spatial Info'!F$2:F$230)</f>
        <v>677578.31400000001</v>
      </c>
      <c r="AF484" s="62">
        <f>LOOKUP($D484,'Design Component Spatial Info'!$C$2:$C$230,'Design Component Spatial Info'!G$2:G$230)</f>
        <v>5484620.7949999999</v>
      </c>
      <c r="AG484" s="67">
        <f t="shared" si="17"/>
        <v>677611.77053031791</v>
      </c>
      <c r="AH484" s="67">
        <f t="shared" si="18"/>
        <v>5484583.6377587263</v>
      </c>
      <c r="AI484" s="136">
        <f>LOOKUP($D484,'Design Component Spatial Info'!$C$2:$C$230,'Design Component Spatial Info'!I$2:I$230)</f>
        <v>1395425.9306300001</v>
      </c>
      <c r="AJ484" s="136">
        <f>LOOKUP($D484,'Design Component Spatial Info'!$C$2:$C$230,'Design Component Spatial Info'!J$2:J$230)</f>
        <v>505914.12290000002</v>
      </c>
      <c r="AK484">
        <v>1394913</v>
      </c>
      <c r="AL484">
        <v>512057</v>
      </c>
    </row>
    <row r="485" spans="1:40" x14ac:dyDescent="0.2">
      <c r="A485" s="60" t="s">
        <v>764</v>
      </c>
      <c r="B485" s="60" t="s">
        <v>160</v>
      </c>
      <c r="C485" s="60" t="s">
        <v>31</v>
      </c>
      <c r="D485" s="70" t="s">
        <v>292</v>
      </c>
      <c r="E485" s="58" t="s">
        <v>1232</v>
      </c>
      <c r="F485" s="65">
        <v>41759</v>
      </c>
      <c r="G485" s="60" t="s">
        <v>382</v>
      </c>
      <c r="H485" s="58" t="s">
        <v>947</v>
      </c>
      <c r="I485" s="57">
        <v>0.38263888888888892</v>
      </c>
      <c r="J485" s="69">
        <v>1</v>
      </c>
      <c r="K485" s="56" t="s">
        <v>95</v>
      </c>
      <c r="L485" s="69">
        <v>8</v>
      </c>
      <c r="M485" s="69">
        <v>1</v>
      </c>
      <c r="N485" s="69">
        <v>1</v>
      </c>
      <c r="O485" s="70" t="s">
        <v>63</v>
      </c>
      <c r="P485" s="70" t="s">
        <v>383</v>
      </c>
      <c r="Q485" s="69">
        <v>0</v>
      </c>
      <c r="R485" s="69">
        <v>1</v>
      </c>
      <c r="S485" s="70" t="s">
        <v>135</v>
      </c>
      <c r="T485" s="70" t="s">
        <v>39</v>
      </c>
      <c r="U485" s="70" t="s">
        <v>87</v>
      </c>
      <c r="V485" s="69">
        <v>350</v>
      </c>
      <c r="W485" s="69">
        <v>100</v>
      </c>
      <c r="X485" s="62" t="s">
        <v>145</v>
      </c>
      <c r="Y485" s="56" t="s">
        <v>121</v>
      </c>
      <c r="AA485" s="56" t="s">
        <v>1060</v>
      </c>
      <c r="AC485" s="70"/>
      <c r="AD485" s="62">
        <f>LOOKUP($D485,'Design Component Spatial Info'!$C$2:$C$230,'Design Component Spatial Info'!E$2:E$230)</f>
        <v>10</v>
      </c>
      <c r="AE485" s="62">
        <f>LOOKUP($D485,'Design Component Spatial Info'!$C$2:$C$230,'Design Component Spatial Info'!F$2:F$230)</f>
        <v>677149.62199999997</v>
      </c>
      <c r="AF485" s="62">
        <f>LOOKUP($D485,'Design Component Spatial Info'!$C$2:$C$230,'Design Component Spatial Info'!G$2:G$230)</f>
        <v>5485260.9800000004</v>
      </c>
      <c r="AG485" s="67">
        <f t="shared" si="17"/>
        <v>677132.25718223327</v>
      </c>
      <c r="AH485" s="67">
        <f t="shared" si="18"/>
        <v>5485359.4607753018</v>
      </c>
      <c r="AI485" s="136">
        <f>LOOKUP($D485,'Design Component Spatial Info'!$C$2:$C$230,'Design Component Spatial Info'!I$2:I$230)</f>
        <v>1394435.4751800001</v>
      </c>
      <c r="AJ485" s="136">
        <f>LOOKUP($D485,'Design Component Spatial Info'!$C$2:$C$230,'Design Component Spatial Info'!J$2:J$230)</f>
        <v>505138.90946</v>
      </c>
      <c r="AK485">
        <v>1394399</v>
      </c>
      <c r="AL485">
        <v>512810</v>
      </c>
    </row>
    <row r="486" spans="1:40" x14ac:dyDescent="0.2">
      <c r="A486" s="60" t="s">
        <v>764</v>
      </c>
      <c r="B486" s="60" t="s">
        <v>160</v>
      </c>
      <c r="C486" s="60" t="s">
        <v>31</v>
      </c>
      <c r="D486" s="70" t="s">
        <v>292</v>
      </c>
      <c r="E486" s="58" t="s">
        <v>1232</v>
      </c>
      <c r="F486" s="65">
        <v>41759</v>
      </c>
      <c r="G486" s="60" t="s">
        <v>382</v>
      </c>
      <c r="H486" s="58" t="s">
        <v>947</v>
      </c>
      <c r="I486" s="57">
        <v>0.38263888888888892</v>
      </c>
      <c r="J486" s="69">
        <v>2</v>
      </c>
      <c r="K486" s="56" t="s">
        <v>95</v>
      </c>
      <c r="L486" s="69">
        <v>8</v>
      </c>
      <c r="M486" s="69">
        <v>1</v>
      </c>
      <c r="N486" s="69">
        <v>1</v>
      </c>
      <c r="O486" s="70" t="s">
        <v>63</v>
      </c>
      <c r="P486" s="70" t="s">
        <v>383</v>
      </c>
      <c r="Q486" s="69">
        <v>60</v>
      </c>
      <c r="R486" s="69">
        <v>1</v>
      </c>
      <c r="S486" s="70" t="s">
        <v>135</v>
      </c>
      <c r="T486" s="70" t="s">
        <v>103</v>
      </c>
      <c r="U486" s="70" t="s">
        <v>85</v>
      </c>
      <c r="V486" s="69">
        <v>32</v>
      </c>
      <c r="W486" s="69">
        <v>150</v>
      </c>
      <c r="X486" s="62" t="s">
        <v>145</v>
      </c>
      <c r="Y486" s="56" t="s">
        <v>121</v>
      </c>
      <c r="AA486" s="56" t="s">
        <v>1061</v>
      </c>
      <c r="AC486" s="70"/>
      <c r="AD486" s="62">
        <f>LOOKUP($D486,'Design Component Spatial Info'!$C$2:$C$230,'Design Component Spatial Info'!E$2:E$230)</f>
        <v>10</v>
      </c>
      <c r="AE486" s="62">
        <f>LOOKUP($D486,'Design Component Spatial Info'!$C$2:$C$230,'Design Component Spatial Info'!F$2:F$230)</f>
        <v>677149.62199999997</v>
      </c>
      <c r="AF486" s="62">
        <f>LOOKUP($D486,'Design Component Spatial Info'!$C$2:$C$230,'Design Component Spatial Info'!G$2:G$230)</f>
        <v>5485260.9800000004</v>
      </c>
      <c r="AG486" s="67">
        <f t="shared" si="17"/>
        <v>677229.109889635</v>
      </c>
      <c r="AH486" s="67">
        <f t="shared" si="18"/>
        <v>5485388.1872144239</v>
      </c>
      <c r="AI486" s="136">
        <f>LOOKUP($D486,'Design Component Spatial Info'!$C$2:$C$230,'Design Component Spatial Info'!I$2:I$230)</f>
        <v>1394435.4751800001</v>
      </c>
      <c r="AJ486" s="136">
        <f>LOOKUP($D486,'Design Component Spatial Info'!$C$2:$C$230,'Design Component Spatial Info'!J$2:J$230)</f>
        <v>505138.90946</v>
      </c>
      <c r="AK486">
        <v>1394495</v>
      </c>
      <c r="AL486">
        <v>512843</v>
      </c>
    </row>
    <row r="487" spans="1:40" x14ac:dyDescent="0.2">
      <c r="A487" s="60" t="s">
        <v>764</v>
      </c>
      <c r="B487" s="60" t="s">
        <v>160</v>
      </c>
      <c r="C487" s="60" t="s">
        <v>31</v>
      </c>
      <c r="D487" s="70" t="s">
        <v>293</v>
      </c>
      <c r="E487" s="58" t="s">
        <v>1232</v>
      </c>
      <c r="F487" s="65">
        <v>41759</v>
      </c>
      <c r="G487" s="60" t="s">
        <v>382</v>
      </c>
      <c r="H487" s="58" t="s">
        <v>947</v>
      </c>
      <c r="I487" s="57">
        <v>0.38680555555555557</v>
      </c>
      <c r="J487" s="69">
        <v>1</v>
      </c>
      <c r="K487" s="56" t="s">
        <v>95</v>
      </c>
      <c r="L487" s="69">
        <v>9</v>
      </c>
      <c r="M487" s="69">
        <v>1</v>
      </c>
      <c r="N487" s="69">
        <v>1</v>
      </c>
      <c r="O487" s="70" t="s">
        <v>63</v>
      </c>
      <c r="P487" s="70" t="s">
        <v>141</v>
      </c>
      <c r="Q487" s="69"/>
      <c r="R487" s="62">
        <v>0</v>
      </c>
      <c r="S487" s="70"/>
      <c r="T487" s="70"/>
      <c r="U487" s="70"/>
      <c r="V487" s="69"/>
      <c r="W487" s="69"/>
      <c r="AC487" s="70"/>
      <c r="AD487" s="62">
        <f>LOOKUP($D487,'Design Component Spatial Info'!$C$2:$C$230,'Design Component Spatial Info'!E$2:E$230)</f>
        <v>10</v>
      </c>
      <c r="AE487" s="62">
        <f>LOOKUP($D487,'Design Component Spatial Info'!$C$2:$C$230,'Design Component Spatial Info'!F$2:F$230)</f>
        <v>677150</v>
      </c>
      <c r="AF487" s="62">
        <f>LOOKUP($D487,'Design Component Spatial Info'!$C$2:$C$230,'Design Component Spatial Info'!G$2:G$230)</f>
        <v>5486048.5760000004</v>
      </c>
      <c r="AG487" s="67">
        <f t="shared" si="17"/>
        <v>0</v>
      </c>
      <c r="AH487" s="67">
        <f t="shared" si="18"/>
        <v>0</v>
      </c>
      <c r="AI487" s="136">
        <f>LOOKUP($D487,'Design Component Spatial Info'!$C$2:$C$230,'Design Component Spatial Info'!I$2:I$230)</f>
        <v>1393543.9902999999</v>
      </c>
      <c r="AJ487" s="136">
        <f>LOOKUP($D487,'Design Component Spatial Info'!$C$2:$C$230,'Design Component Spatial Info'!J$2:J$230)</f>
        <v>504886.32522</v>
      </c>
    </row>
    <row r="488" spans="1:40" x14ac:dyDescent="0.2">
      <c r="A488" s="60" t="s">
        <v>764</v>
      </c>
      <c r="B488" s="60" t="s">
        <v>160</v>
      </c>
      <c r="C488" s="60" t="s">
        <v>31</v>
      </c>
      <c r="D488" s="70" t="s">
        <v>286</v>
      </c>
      <c r="E488" s="58" t="s">
        <v>1233</v>
      </c>
      <c r="F488" s="65">
        <v>41759</v>
      </c>
      <c r="G488" s="60" t="s">
        <v>382</v>
      </c>
      <c r="H488" s="58" t="s">
        <v>947</v>
      </c>
      <c r="I488" s="57">
        <v>0.34861111111111115</v>
      </c>
      <c r="J488" s="69">
        <v>1</v>
      </c>
      <c r="K488" s="56" t="s">
        <v>95</v>
      </c>
      <c r="L488" s="69">
        <v>6</v>
      </c>
      <c r="M488" s="89">
        <v>1</v>
      </c>
      <c r="N488" s="69">
        <v>1</v>
      </c>
      <c r="O488" s="70" t="s">
        <v>63</v>
      </c>
      <c r="P488" s="70" t="s">
        <v>383</v>
      </c>
      <c r="Q488" s="69">
        <v>120</v>
      </c>
      <c r="R488" s="70">
        <v>1</v>
      </c>
      <c r="S488" s="70" t="s">
        <v>135</v>
      </c>
      <c r="T488" s="70" t="s">
        <v>103</v>
      </c>
      <c r="U488" s="70" t="s">
        <v>85</v>
      </c>
      <c r="V488" s="69">
        <v>270</v>
      </c>
      <c r="W488" s="69">
        <v>200</v>
      </c>
      <c r="X488" s="62" t="s">
        <v>145</v>
      </c>
      <c r="Y488" s="56" t="s">
        <v>121</v>
      </c>
      <c r="AA488" s="56" t="s">
        <v>1062</v>
      </c>
      <c r="AC488" s="70"/>
      <c r="AD488" s="62">
        <f>LOOKUP($D488,'Design Component Spatial Info'!$C$2:$C$230,'Design Component Spatial Info'!E$2:E$230)</f>
        <v>10</v>
      </c>
      <c r="AE488" s="62">
        <f>LOOKUP($D488,'Design Component Spatial Info'!$C$2:$C$230,'Design Component Spatial Info'!F$2:F$230)</f>
        <v>679277.09499999997</v>
      </c>
      <c r="AF488" s="62">
        <f>LOOKUP($D488,'Design Component Spatial Info'!$C$2:$C$230,'Design Component Spatial Info'!G$2:G$230)</f>
        <v>5487398.6699999999</v>
      </c>
      <c r="AG488" s="67">
        <f t="shared" si="17"/>
        <v>679077.09499999997</v>
      </c>
      <c r="AH488" s="67">
        <f t="shared" si="18"/>
        <v>5487398.6699999999</v>
      </c>
      <c r="AI488" s="136">
        <f>LOOKUP($D488,'Design Component Spatial Info'!$C$2:$C$230,'Design Component Spatial Info'!I$2:I$230)</f>
        <v>1394212.5031000001</v>
      </c>
      <c r="AJ488" s="136">
        <f>LOOKUP($D488,'Design Component Spatial Info'!$C$2:$C$230,'Design Component Spatial Info'!J$2:J$230)</f>
        <v>504088.39630999998</v>
      </c>
      <c r="AK488">
        <v>1396253</v>
      </c>
      <c r="AL488">
        <v>514933</v>
      </c>
    </row>
    <row r="489" spans="1:40" x14ac:dyDescent="0.2">
      <c r="A489" s="60" t="s">
        <v>764</v>
      </c>
      <c r="B489" s="60" t="s">
        <v>160</v>
      </c>
      <c r="C489" s="60" t="s">
        <v>31</v>
      </c>
      <c r="D489" s="70" t="s">
        <v>287</v>
      </c>
      <c r="E489" s="58" t="s">
        <v>1233</v>
      </c>
      <c r="F489" s="65">
        <v>41759</v>
      </c>
      <c r="G489" s="60" t="s">
        <v>382</v>
      </c>
      <c r="H489" s="58" t="s">
        <v>947</v>
      </c>
      <c r="I489" s="66">
        <v>0.3520833333333333</v>
      </c>
      <c r="J489" s="69">
        <v>1</v>
      </c>
      <c r="K489" s="56" t="s">
        <v>95</v>
      </c>
      <c r="L489" s="62">
        <v>7</v>
      </c>
      <c r="M489" s="62">
        <v>0</v>
      </c>
      <c r="N489" s="67">
        <v>1</v>
      </c>
      <c r="O489" s="70" t="s">
        <v>63</v>
      </c>
      <c r="P489" s="58" t="s">
        <v>141</v>
      </c>
      <c r="R489" s="62">
        <v>0</v>
      </c>
      <c r="V489" s="62"/>
      <c r="W489" s="62"/>
      <c r="AD489" s="62">
        <f>LOOKUP($D489,'Design Component Spatial Info'!$C$2:$C$230,'Design Component Spatial Info'!E$2:E$230)</f>
        <v>10</v>
      </c>
      <c r="AE489" s="62">
        <f>LOOKUP($D489,'Design Component Spatial Info'!$C$2:$C$230,'Design Component Spatial Info'!F$2:F$230)</f>
        <v>679038.076</v>
      </c>
      <c r="AF489" s="62">
        <f>LOOKUP($D489,'Design Component Spatial Info'!$C$2:$C$230,'Design Component Spatial Info'!G$2:G$230)</f>
        <v>5488076.7089999998</v>
      </c>
      <c r="AG489" s="67">
        <f t="shared" si="17"/>
        <v>0</v>
      </c>
      <c r="AH489" s="67">
        <f t="shared" si="18"/>
        <v>0</v>
      </c>
      <c r="AI489" s="136">
        <f>LOOKUP($D489,'Design Component Spatial Info'!$C$2:$C$230,'Design Component Spatial Info'!I$2:I$230)</f>
        <v>1394641.7880800001</v>
      </c>
      <c r="AJ489" s="136">
        <f>LOOKUP($D489,'Design Component Spatial Info'!$C$2:$C$230,'Design Component Spatial Info'!J$2:J$230)</f>
        <v>508661.91116999998</v>
      </c>
    </row>
    <row r="490" spans="1:40" x14ac:dyDescent="0.2">
      <c r="A490" s="60" t="s">
        <v>764</v>
      </c>
      <c r="B490" s="60" t="s">
        <v>160</v>
      </c>
      <c r="C490" s="60" t="s">
        <v>31</v>
      </c>
      <c r="D490" s="70" t="s">
        <v>322</v>
      </c>
      <c r="E490" s="58" t="s">
        <v>1234</v>
      </c>
      <c r="F490" s="65">
        <v>41759</v>
      </c>
      <c r="G490" s="60" t="s">
        <v>382</v>
      </c>
      <c r="H490" s="58" t="s">
        <v>947</v>
      </c>
      <c r="I490" s="57">
        <v>0.57638888888888895</v>
      </c>
      <c r="J490" s="69">
        <v>1</v>
      </c>
      <c r="K490" s="56" t="s">
        <v>95</v>
      </c>
      <c r="L490" s="62">
        <v>22</v>
      </c>
      <c r="M490" s="62">
        <v>1</v>
      </c>
      <c r="N490" s="67">
        <v>1</v>
      </c>
      <c r="O490" s="70" t="s">
        <v>63</v>
      </c>
      <c r="P490" s="58" t="s">
        <v>141</v>
      </c>
      <c r="R490" s="62">
        <v>0</v>
      </c>
      <c r="V490" s="62"/>
      <c r="W490" s="62"/>
      <c r="AD490" s="62">
        <f>LOOKUP($D490,'Design Component Spatial Info'!$C$2:$C$230,'Design Component Spatial Info'!E$2:E$230)</f>
        <v>10</v>
      </c>
      <c r="AE490" s="62">
        <f>LOOKUP($D490,'Design Component Spatial Info'!$C$2:$C$230,'Design Component Spatial Info'!F$2:F$230)</f>
        <v>682753.22699999996</v>
      </c>
      <c r="AF490" s="62">
        <f>LOOKUP($D490,'Design Component Spatial Info'!$C$2:$C$230,'Design Component Spatial Info'!G$2:G$230)</f>
        <v>5490850.2549999999</v>
      </c>
      <c r="AG490" s="67">
        <f t="shared" si="17"/>
        <v>0</v>
      </c>
      <c r="AH490" s="67">
        <f t="shared" si="18"/>
        <v>0</v>
      </c>
      <c r="AI490" s="136">
        <f>LOOKUP($D490,'Design Component Spatial Info'!$C$2:$C$230,'Design Component Spatial Info'!I$2:I$230)</f>
        <v>1394133.3915800001</v>
      </c>
      <c r="AJ490" s="136">
        <f>LOOKUP($D490,'Design Component Spatial Info'!$C$2:$C$230,'Design Component Spatial Info'!J$2:J$230)</f>
        <v>507795.80345000001</v>
      </c>
    </row>
    <row r="491" spans="1:40" x14ac:dyDescent="0.2">
      <c r="A491" s="60" t="s">
        <v>764</v>
      </c>
      <c r="B491" s="60" t="s">
        <v>160</v>
      </c>
      <c r="C491" s="60" t="s">
        <v>31</v>
      </c>
      <c r="D491" s="70" t="s">
        <v>323</v>
      </c>
      <c r="E491" s="58" t="s">
        <v>889</v>
      </c>
      <c r="F491" s="65">
        <v>41759</v>
      </c>
      <c r="G491" s="60" t="s">
        <v>382</v>
      </c>
      <c r="H491" s="58" t="s">
        <v>947</v>
      </c>
      <c r="I491" s="57">
        <v>0.58194444444444449</v>
      </c>
      <c r="J491" s="69">
        <v>1</v>
      </c>
      <c r="K491" s="56" t="s">
        <v>95</v>
      </c>
      <c r="L491" s="62">
        <v>22</v>
      </c>
      <c r="M491" s="62">
        <v>1</v>
      </c>
      <c r="N491" s="67">
        <v>1</v>
      </c>
      <c r="O491" s="70" t="s">
        <v>63</v>
      </c>
      <c r="P491" s="58" t="s">
        <v>141</v>
      </c>
      <c r="R491" s="62">
        <v>0</v>
      </c>
      <c r="V491" s="62"/>
      <c r="W491" s="62"/>
      <c r="AD491" s="62">
        <f>LOOKUP($D491,'Design Component Spatial Info'!$C$2:$C$230,'Design Component Spatial Info'!E$2:E$230)</f>
        <v>10</v>
      </c>
      <c r="AE491" s="62">
        <f>LOOKUP($D491,'Design Component Spatial Info'!$C$2:$C$230,'Design Component Spatial Info'!F$2:F$230)</f>
        <v>682745.79799999995</v>
      </c>
      <c r="AF491" s="62">
        <f>LOOKUP($D491,'Design Component Spatial Info'!$C$2:$C$230,'Design Component Spatial Info'!G$2:G$230)</f>
        <v>5491660.9869999997</v>
      </c>
      <c r="AG491" s="67">
        <f t="shared" si="17"/>
        <v>0</v>
      </c>
      <c r="AH491" s="67">
        <f t="shared" si="18"/>
        <v>0</v>
      </c>
      <c r="AI491" s="136">
        <f>LOOKUP($D491,'Design Component Spatial Info'!$C$2:$C$230,'Design Component Spatial Info'!I$2:I$230)</f>
        <v>1395463.5827299999</v>
      </c>
      <c r="AJ491" s="136">
        <f>LOOKUP($D491,'Design Component Spatial Info'!$C$2:$C$230,'Design Component Spatial Info'!J$2:J$230)</f>
        <v>510654.25300000003</v>
      </c>
    </row>
    <row r="492" spans="1:40" x14ac:dyDescent="0.2">
      <c r="A492" s="60" t="s">
        <v>764</v>
      </c>
      <c r="B492" s="60" t="s">
        <v>160</v>
      </c>
      <c r="C492" s="60" t="s">
        <v>31</v>
      </c>
      <c r="D492" s="70" t="s">
        <v>324</v>
      </c>
      <c r="E492" s="58" t="s">
        <v>889</v>
      </c>
      <c r="F492" s="65">
        <v>41759</v>
      </c>
      <c r="G492" s="60" t="s">
        <v>382</v>
      </c>
      <c r="H492" s="58" t="s">
        <v>947</v>
      </c>
      <c r="I492" s="57">
        <v>0.58611111111111114</v>
      </c>
      <c r="J492" s="69">
        <v>1</v>
      </c>
      <c r="K492" s="56" t="s">
        <v>95</v>
      </c>
      <c r="L492" s="62">
        <v>22</v>
      </c>
      <c r="M492" s="62">
        <v>1</v>
      </c>
      <c r="N492" s="67">
        <v>1</v>
      </c>
      <c r="O492" s="70" t="s">
        <v>63</v>
      </c>
      <c r="P492" s="58" t="s">
        <v>141</v>
      </c>
      <c r="R492" s="62">
        <v>0</v>
      </c>
      <c r="V492" s="62"/>
      <c r="W492" s="62"/>
      <c r="AD492" s="62">
        <f>LOOKUP($D492,'Design Component Spatial Info'!$C$2:$C$230,'Design Component Spatial Info'!E$2:E$230)</f>
        <v>10</v>
      </c>
      <c r="AE492" s="62">
        <f>LOOKUP($D492,'Design Component Spatial Info'!$C$2:$C$230,'Design Component Spatial Info'!F$2:F$230)</f>
        <v>682696</v>
      </c>
      <c r="AF492" s="62">
        <f>LOOKUP($D492,'Design Component Spatial Info'!$C$2:$C$230,'Design Component Spatial Info'!G$2:G$230)</f>
        <v>5492731</v>
      </c>
      <c r="AG492" s="67">
        <f t="shared" si="17"/>
        <v>0</v>
      </c>
      <c r="AH492" s="67">
        <f t="shared" si="18"/>
        <v>0</v>
      </c>
      <c r="AI492" s="136">
        <f>LOOKUP($D492,'Design Component Spatial Info'!$C$2:$C$230,'Design Component Spatial Info'!I$2:I$230)</f>
        <v>1394710.7944499999</v>
      </c>
      <c r="AJ492" s="136">
        <f>LOOKUP($D492,'Design Component Spatial Info'!$C$2:$C$230,'Design Component Spatial Info'!J$2:J$230)</f>
        <v>510951.10817000002</v>
      </c>
    </row>
    <row r="493" spans="1:40" x14ac:dyDescent="0.2">
      <c r="D493" s="70"/>
      <c r="E493" s="98"/>
      <c r="F493" s="65"/>
      <c r="H493" s="58"/>
      <c r="I493" s="66"/>
      <c r="J493" s="67"/>
      <c r="L493" s="62"/>
      <c r="M493" s="62"/>
      <c r="N493" s="67"/>
      <c r="V493" s="56">
        <v>336</v>
      </c>
      <c r="W493" s="56">
        <v>75</v>
      </c>
      <c r="AE493" s="56">
        <v>334786</v>
      </c>
      <c r="AF493" s="56">
        <v>5437199</v>
      </c>
      <c r="AG493" s="67">
        <f t="shared" ref="AG493" si="19">IF(V493="",0,SIN(RADIANS(VALUE(V493)))*VALUE(W493)+AE493)</f>
        <v>334755.49475176929</v>
      </c>
      <c r="AH493" s="67">
        <f t="shared" ref="AH493" si="20">IF(V493="",0,COS(RADIANS(VALUE(V493)))*VALUE(W493)+AF493)</f>
        <v>5437267.5159093235</v>
      </c>
    </row>
    <row r="494" spans="1:40" x14ac:dyDescent="0.2">
      <c r="D494" s="70"/>
      <c r="E494" s="98"/>
      <c r="F494" s="65"/>
      <c r="H494" s="58"/>
      <c r="I494" s="66"/>
      <c r="J494" s="67"/>
      <c r="L494" s="62"/>
      <c r="M494" s="62"/>
      <c r="N494" s="67"/>
      <c r="V494" s="62"/>
      <c r="W494" s="62"/>
    </row>
    <row r="495" spans="1:40" x14ac:dyDescent="0.2">
      <c r="D495" s="70"/>
      <c r="E495" s="98"/>
      <c r="F495" s="65"/>
      <c r="H495" s="58"/>
      <c r="I495" s="66"/>
      <c r="J495" s="67"/>
      <c r="L495" s="62"/>
      <c r="M495" s="62"/>
      <c r="N495" s="67"/>
      <c r="V495" s="62"/>
      <c r="W495" s="62"/>
    </row>
    <row r="496" spans="1:40" x14ac:dyDescent="0.2">
      <c r="D496" s="70"/>
      <c r="E496" s="98"/>
      <c r="F496" s="65"/>
      <c r="H496" s="58"/>
      <c r="I496" s="66"/>
      <c r="J496" s="67"/>
      <c r="L496" s="62"/>
      <c r="M496" s="62"/>
      <c r="N496" s="67"/>
      <c r="V496" s="62"/>
      <c r="W496" s="62"/>
    </row>
    <row r="497" spans="4:23" x14ac:dyDescent="0.2">
      <c r="D497" s="70"/>
      <c r="E497" s="98"/>
      <c r="F497" s="65"/>
      <c r="H497" s="58"/>
      <c r="I497" s="66"/>
      <c r="J497" s="67"/>
      <c r="L497" s="62"/>
      <c r="M497" s="62"/>
      <c r="N497" s="67"/>
      <c r="V497" s="62"/>
      <c r="W497" s="62"/>
    </row>
    <row r="498" spans="4:23" x14ac:dyDescent="0.2">
      <c r="D498" s="70"/>
      <c r="E498" s="98"/>
      <c r="F498" s="65"/>
      <c r="H498" s="58"/>
      <c r="I498" s="66"/>
      <c r="J498" s="67"/>
      <c r="L498" s="62"/>
      <c r="M498" s="62"/>
      <c r="N498" s="67"/>
      <c r="V498" s="62"/>
      <c r="W498" s="62"/>
    </row>
    <row r="499" spans="4:23" x14ac:dyDescent="0.2">
      <c r="D499" s="70"/>
      <c r="E499" s="98"/>
      <c r="F499" s="65"/>
      <c r="H499" s="58"/>
      <c r="I499" s="66"/>
      <c r="J499" s="67"/>
      <c r="L499" s="62"/>
      <c r="M499" s="62"/>
      <c r="N499" s="67"/>
      <c r="V499" s="62"/>
      <c r="W499" s="62"/>
    </row>
    <row r="500" spans="4:23" x14ac:dyDescent="0.2">
      <c r="D500" s="70"/>
      <c r="E500" s="98"/>
      <c r="F500" s="65"/>
      <c r="H500" s="58"/>
      <c r="I500" s="66"/>
      <c r="J500" s="67"/>
      <c r="L500" s="62"/>
      <c r="M500" s="62"/>
      <c r="N500" s="67"/>
      <c r="V500" s="62"/>
      <c r="W500" s="62"/>
    </row>
    <row r="501" spans="4:23" x14ac:dyDescent="0.2">
      <c r="D501" s="70"/>
      <c r="E501" s="98"/>
      <c r="F501" s="65"/>
      <c r="H501" s="58"/>
      <c r="I501" s="66"/>
      <c r="J501" s="67"/>
      <c r="L501" s="62"/>
      <c r="M501" s="62"/>
      <c r="N501" s="67"/>
      <c r="V501" s="62"/>
      <c r="W501" s="62"/>
    </row>
    <row r="502" spans="4:23" x14ac:dyDescent="0.2">
      <c r="D502" s="70"/>
      <c r="E502" s="98"/>
      <c r="F502" s="65"/>
      <c r="H502" s="58"/>
      <c r="I502" s="66"/>
      <c r="J502" s="67"/>
      <c r="L502" s="62"/>
      <c r="M502" s="62"/>
      <c r="N502" s="67"/>
      <c r="V502" s="62"/>
      <c r="W502" s="62"/>
    </row>
    <row r="503" spans="4:23" x14ac:dyDescent="0.2">
      <c r="D503" s="70"/>
      <c r="E503" s="98"/>
      <c r="F503" s="65"/>
      <c r="H503" s="58"/>
      <c r="I503" s="66"/>
      <c r="J503" s="67"/>
      <c r="L503" s="62"/>
      <c r="M503" s="62"/>
      <c r="N503" s="67"/>
      <c r="V503" s="62"/>
      <c r="W503" s="62"/>
    </row>
    <row r="504" spans="4:23" x14ac:dyDescent="0.2">
      <c r="D504" s="70"/>
      <c r="E504" s="98"/>
      <c r="F504" s="65"/>
      <c r="H504" s="58"/>
      <c r="I504" s="66"/>
      <c r="J504" s="67"/>
      <c r="L504" s="62"/>
      <c r="M504" s="62"/>
      <c r="N504" s="67"/>
      <c r="V504" s="62"/>
      <c r="W504" s="62"/>
    </row>
    <row r="505" spans="4:23" x14ac:dyDescent="0.2">
      <c r="D505" s="70"/>
      <c r="E505" s="98"/>
      <c r="F505" s="65"/>
      <c r="H505" s="58"/>
      <c r="I505" s="66"/>
      <c r="J505" s="67"/>
      <c r="L505" s="62"/>
      <c r="M505" s="62"/>
      <c r="N505" s="67"/>
      <c r="V505" s="62"/>
      <c r="W505" s="62"/>
    </row>
    <row r="506" spans="4:23" x14ac:dyDescent="0.2">
      <c r="D506" s="70"/>
      <c r="E506" s="98"/>
      <c r="F506" s="65"/>
      <c r="H506" s="58"/>
      <c r="I506" s="66"/>
      <c r="J506" s="67"/>
      <c r="L506" s="62"/>
      <c r="M506" s="62"/>
      <c r="N506" s="67"/>
      <c r="V506" s="62"/>
      <c r="W506" s="62"/>
    </row>
    <row r="507" spans="4:23" x14ac:dyDescent="0.2">
      <c r="D507" s="70"/>
      <c r="E507" s="98"/>
      <c r="F507" s="65"/>
      <c r="H507" s="58"/>
      <c r="I507" s="66"/>
      <c r="J507" s="67"/>
      <c r="L507" s="62"/>
      <c r="M507" s="62"/>
      <c r="N507" s="67"/>
      <c r="V507" s="62"/>
      <c r="W507" s="62"/>
    </row>
    <row r="508" spans="4:23" x14ac:dyDescent="0.2">
      <c r="D508" s="70"/>
      <c r="E508" s="98"/>
      <c r="F508" s="65"/>
      <c r="H508" s="58"/>
      <c r="I508" s="66"/>
      <c r="J508" s="67"/>
      <c r="L508" s="62"/>
      <c r="M508" s="62"/>
      <c r="N508" s="67"/>
      <c r="V508" s="62"/>
      <c r="W508" s="62"/>
    </row>
    <row r="509" spans="4:23" x14ac:dyDescent="0.2">
      <c r="D509" s="70"/>
      <c r="E509" s="98"/>
      <c r="F509" s="65"/>
      <c r="H509" s="58"/>
      <c r="I509" s="66"/>
      <c r="J509" s="67"/>
      <c r="L509" s="62"/>
      <c r="M509" s="62"/>
      <c r="N509" s="67"/>
      <c r="V509" s="62"/>
      <c r="W509" s="62"/>
    </row>
    <row r="510" spans="4:23" x14ac:dyDescent="0.2">
      <c r="E510" s="98"/>
      <c r="F510" s="65"/>
      <c r="H510" s="58"/>
      <c r="I510" s="66"/>
      <c r="J510" s="67"/>
      <c r="L510" s="62"/>
      <c r="M510" s="62"/>
      <c r="N510" s="67"/>
      <c r="V510" s="62"/>
      <c r="W510" s="62"/>
    </row>
    <row r="511" spans="4:23" x14ac:dyDescent="0.2">
      <c r="E511" s="98"/>
      <c r="F511" s="65"/>
      <c r="H511" s="58"/>
      <c r="I511" s="66"/>
      <c r="J511" s="67"/>
      <c r="L511" s="62"/>
      <c r="M511" s="62"/>
      <c r="N511" s="67"/>
      <c r="V511" s="62"/>
      <c r="W511" s="62"/>
    </row>
    <row r="512" spans="4:23" x14ac:dyDescent="0.2">
      <c r="E512" s="98"/>
      <c r="F512" s="65"/>
      <c r="H512" s="58"/>
      <c r="I512" s="66"/>
      <c r="J512" s="67"/>
      <c r="L512" s="62"/>
      <c r="M512" s="62"/>
      <c r="N512" s="67"/>
      <c r="V512" s="62"/>
      <c r="W512" s="62"/>
    </row>
    <row r="513" spans="5:23" x14ac:dyDescent="0.2">
      <c r="E513" s="98"/>
      <c r="F513" s="65"/>
      <c r="H513" s="58"/>
      <c r="I513" s="66"/>
      <c r="J513" s="67"/>
      <c r="L513" s="62"/>
      <c r="M513" s="62"/>
      <c r="N513" s="67"/>
      <c r="V513" s="62"/>
      <c r="W513" s="62"/>
    </row>
    <row r="514" spans="5:23" x14ac:dyDescent="0.2">
      <c r="E514" s="98"/>
      <c r="F514" s="65"/>
      <c r="H514" s="58"/>
      <c r="I514" s="66"/>
      <c r="J514" s="67"/>
      <c r="L514" s="62"/>
      <c r="M514" s="62"/>
      <c r="N514" s="67"/>
      <c r="V514" s="62"/>
      <c r="W514" s="62"/>
    </row>
    <row r="515" spans="5:23" x14ac:dyDescent="0.2">
      <c r="E515" s="98"/>
      <c r="F515" s="65"/>
      <c r="H515" s="58"/>
      <c r="I515" s="66"/>
      <c r="J515" s="67"/>
      <c r="L515" s="62"/>
      <c r="M515" s="62"/>
      <c r="N515" s="67"/>
      <c r="V515" s="62"/>
      <c r="W515" s="62"/>
    </row>
    <row r="516" spans="5:23" x14ac:dyDescent="0.2">
      <c r="E516" s="98"/>
      <c r="F516" s="65"/>
      <c r="H516" s="58"/>
      <c r="I516" s="66"/>
      <c r="J516" s="67"/>
      <c r="L516" s="62"/>
      <c r="M516" s="62"/>
      <c r="N516" s="67"/>
      <c r="V516" s="62"/>
      <c r="W516" s="62"/>
    </row>
    <row r="517" spans="5:23" x14ac:dyDescent="0.2">
      <c r="E517" s="98"/>
      <c r="F517" s="65"/>
      <c r="H517" s="58"/>
      <c r="I517" s="66"/>
      <c r="J517" s="67"/>
      <c r="L517" s="62"/>
      <c r="M517" s="62"/>
      <c r="N517" s="67"/>
      <c r="V517" s="62"/>
      <c r="W517" s="62"/>
    </row>
    <row r="518" spans="5:23" x14ac:dyDescent="0.2">
      <c r="E518" s="98"/>
      <c r="F518" s="65"/>
      <c r="H518" s="58"/>
      <c r="I518" s="66"/>
      <c r="J518" s="67"/>
      <c r="L518" s="62"/>
      <c r="M518" s="62"/>
      <c r="N518" s="67"/>
      <c r="V518" s="62"/>
      <c r="W518" s="62"/>
    </row>
    <row r="519" spans="5:23" x14ac:dyDescent="0.2">
      <c r="E519" s="98"/>
      <c r="F519" s="65"/>
      <c r="H519" s="58"/>
      <c r="I519" s="66"/>
      <c r="J519" s="67"/>
      <c r="L519" s="62"/>
      <c r="M519" s="62"/>
      <c r="N519" s="67"/>
      <c r="V519" s="62"/>
      <c r="W519" s="62"/>
    </row>
    <row r="520" spans="5:23" x14ac:dyDescent="0.2">
      <c r="E520" s="98"/>
      <c r="F520" s="65"/>
      <c r="H520" s="58"/>
      <c r="I520" s="66"/>
      <c r="J520" s="67"/>
      <c r="L520" s="62"/>
      <c r="M520" s="62"/>
      <c r="N520" s="67"/>
      <c r="V520" s="62"/>
      <c r="W520" s="62"/>
    </row>
    <row r="521" spans="5:23" x14ac:dyDescent="0.2">
      <c r="E521" s="98"/>
      <c r="F521" s="65"/>
      <c r="H521" s="58"/>
      <c r="I521" s="66"/>
      <c r="J521" s="67"/>
      <c r="L521" s="62"/>
      <c r="M521" s="62"/>
      <c r="N521" s="67"/>
      <c r="V521" s="62"/>
      <c r="W521" s="62"/>
    </row>
    <row r="522" spans="5:23" x14ac:dyDescent="0.2">
      <c r="E522" s="98"/>
      <c r="F522" s="65"/>
      <c r="H522" s="58"/>
      <c r="I522" s="66"/>
      <c r="J522" s="67"/>
      <c r="L522" s="62"/>
      <c r="M522" s="62"/>
      <c r="N522" s="67"/>
      <c r="V522" s="62"/>
      <c r="W522" s="62"/>
    </row>
    <row r="523" spans="5:23" x14ac:dyDescent="0.2">
      <c r="E523" s="98"/>
      <c r="F523" s="65"/>
      <c r="H523" s="58"/>
      <c r="I523" s="66"/>
      <c r="J523" s="67"/>
      <c r="L523" s="62"/>
      <c r="M523" s="62"/>
      <c r="N523" s="67"/>
      <c r="V523" s="62"/>
      <c r="W523" s="62"/>
    </row>
    <row r="524" spans="5:23" x14ac:dyDescent="0.2">
      <c r="E524" s="98"/>
      <c r="F524" s="65"/>
      <c r="H524" s="58"/>
      <c r="I524" s="66"/>
      <c r="J524" s="67"/>
      <c r="L524" s="62"/>
      <c r="M524" s="62"/>
      <c r="N524" s="67"/>
      <c r="V524" s="62"/>
      <c r="W524" s="62"/>
    </row>
    <row r="525" spans="5:23" x14ac:dyDescent="0.2">
      <c r="E525" s="98"/>
      <c r="F525" s="65"/>
      <c r="H525" s="58"/>
      <c r="I525" s="66"/>
      <c r="J525" s="67"/>
      <c r="L525" s="62"/>
      <c r="M525" s="62"/>
      <c r="N525" s="67"/>
      <c r="V525" s="62"/>
      <c r="W525" s="62"/>
    </row>
    <row r="526" spans="5:23" x14ac:dyDescent="0.2">
      <c r="E526" s="98"/>
      <c r="F526" s="65"/>
      <c r="H526" s="58"/>
      <c r="I526" s="66"/>
      <c r="J526" s="67"/>
      <c r="L526" s="62"/>
      <c r="M526" s="62"/>
      <c r="N526" s="67"/>
      <c r="V526" s="62"/>
      <c r="W526" s="62"/>
    </row>
    <row r="527" spans="5:23" x14ac:dyDescent="0.2">
      <c r="E527" s="98"/>
      <c r="F527" s="65"/>
      <c r="H527" s="58"/>
      <c r="I527" s="66"/>
      <c r="J527" s="67"/>
      <c r="L527" s="62"/>
      <c r="M527" s="62"/>
      <c r="N527" s="67"/>
      <c r="V527" s="62"/>
      <c r="W527" s="62"/>
    </row>
    <row r="528" spans="5:23" x14ac:dyDescent="0.2">
      <c r="E528" s="98"/>
      <c r="F528" s="65"/>
      <c r="H528" s="58"/>
      <c r="I528" s="66"/>
      <c r="J528" s="67"/>
      <c r="L528" s="62"/>
      <c r="M528" s="62"/>
      <c r="N528" s="67"/>
      <c r="V528" s="62"/>
      <c r="W528" s="62"/>
    </row>
    <row r="529" spans="5:23" x14ac:dyDescent="0.2">
      <c r="E529" s="98"/>
      <c r="F529" s="65"/>
      <c r="H529" s="58"/>
      <c r="I529" s="66"/>
      <c r="J529" s="67"/>
      <c r="L529" s="62"/>
      <c r="M529" s="62"/>
      <c r="N529" s="67"/>
      <c r="V529" s="62"/>
      <c r="W529" s="62"/>
    </row>
    <row r="530" spans="5:23" x14ac:dyDescent="0.2">
      <c r="E530" s="98"/>
      <c r="F530" s="65"/>
      <c r="H530" s="58"/>
      <c r="I530" s="66"/>
      <c r="J530" s="67"/>
      <c r="L530" s="62"/>
      <c r="M530" s="62"/>
      <c r="N530" s="67"/>
      <c r="V530" s="62"/>
      <c r="W530" s="62"/>
    </row>
    <row r="531" spans="5:23" x14ac:dyDescent="0.2">
      <c r="E531" s="98"/>
      <c r="F531" s="65"/>
      <c r="H531" s="58"/>
      <c r="I531" s="66"/>
      <c r="J531" s="67"/>
      <c r="L531" s="62"/>
      <c r="M531" s="62"/>
      <c r="N531" s="67"/>
      <c r="V531" s="62"/>
      <c r="W531" s="62"/>
    </row>
    <row r="532" spans="5:23" x14ac:dyDescent="0.2">
      <c r="E532" s="98"/>
      <c r="F532" s="65"/>
      <c r="H532" s="58"/>
      <c r="I532" s="66"/>
      <c r="J532" s="67"/>
      <c r="L532" s="62"/>
      <c r="M532" s="62"/>
      <c r="N532" s="67"/>
      <c r="V532" s="62"/>
      <c r="W532" s="62"/>
    </row>
    <row r="533" spans="5:23" x14ac:dyDescent="0.2">
      <c r="E533" s="98"/>
      <c r="F533" s="65"/>
      <c r="H533" s="58"/>
      <c r="I533" s="66"/>
      <c r="J533" s="67"/>
      <c r="L533" s="62"/>
      <c r="M533" s="62"/>
      <c r="N533" s="67"/>
      <c r="V533" s="62"/>
      <c r="W533" s="62"/>
    </row>
    <row r="534" spans="5:23" x14ac:dyDescent="0.2">
      <c r="E534" s="98"/>
      <c r="F534" s="65"/>
      <c r="H534" s="58"/>
      <c r="I534" s="66"/>
      <c r="J534" s="67"/>
      <c r="L534" s="62"/>
      <c r="M534" s="62"/>
      <c r="N534" s="67"/>
      <c r="V534" s="62"/>
      <c r="W534" s="62"/>
    </row>
    <row r="535" spans="5:23" x14ac:dyDescent="0.2">
      <c r="E535" s="98"/>
      <c r="F535" s="65"/>
      <c r="H535" s="58"/>
      <c r="I535" s="66"/>
      <c r="J535" s="67"/>
      <c r="L535" s="62"/>
      <c r="M535" s="62"/>
      <c r="N535" s="67"/>
      <c r="V535" s="62"/>
      <c r="W535" s="62"/>
    </row>
    <row r="536" spans="5:23" x14ac:dyDescent="0.2">
      <c r="E536" s="98"/>
      <c r="F536" s="65"/>
      <c r="H536" s="58"/>
      <c r="I536" s="66"/>
      <c r="J536" s="67"/>
      <c r="L536" s="62"/>
      <c r="M536" s="62"/>
      <c r="N536" s="67"/>
      <c r="V536" s="62"/>
      <c r="W536" s="62"/>
    </row>
    <row r="537" spans="5:23" x14ac:dyDescent="0.2">
      <c r="E537" s="98"/>
      <c r="F537" s="65"/>
      <c r="H537" s="58"/>
      <c r="I537" s="66"/>
      <c r="J537" s="67"/>
      <c r="L537" s="62"/>
      <c r="M537" s="62"/>
      <c r="N537" s="67"/>
      <c r="V537" s="62"/>
      <c r="W537" s="62"/>
    </row>
    <row r="538" spans="5:23" x14ac:dyDescent="0.2">
      <c r="E538" s="98"/>
      <c r="F538" s="65"/>
      <c r="H538" s="58"/>
      <c r="I538" s="66"/>
      <c r="J538" s="67"/>
      <c r="L538" s="62"/>
      <c r="M538" s="62"/>
      <c r="N538" s="67"/>
      <c r="V538" s="62"/>
      <c r="W538" s="62"/>
    </row>
    <row r="539" spans="5:23" x14ac:dyDescent="0.2">
      <c r="E539" s="98"/>
      <c r="F539" s="65"/>
      <c r="H539" s="58"/>
      <c r="I539" s="66"/>
      <c r="J539" s="67"/>
      <c r="L539" s="62"/>
      <c r="M539" s="62"/>
      <c r="N539" s="67"/>
      <c r="V539" s="62"/>
      <c r="W539" s="62"/>
    </row>
    <row r="540" spans="5:23" x14ac:dyDescent="0.2">
      <c r="E540" s="98"/>
      <c r="F540" s="65"/>
      <c r="H540" s="58"/>
      <c r="I540" s="66"/>
      <c r="J540" s="67"/>
      <c r="L540" s="62"/>
      <c r="M540" s="62"/>
      <c r="N540" s="67"/>
      <c r="V540" s="62"/>
      <c r="W540" s="62"/>
    </row>
    <row r="541" spans="5:23" x14ac:dyDescent="0.2">
      <c r="E541" s="98"/>
      <c r="F541" s="65"/>
      <c r="H541" s="58"/>
      <c r="I541" s="66"/>
      <c r="J541" s="67"/>
      <c r="L541" s="62"/>
      <c r="M541" s="62"/>
      <c r="N541" s="67"/>
      <c r="V541" s="62"/>
      <c r="W541" s="62"/>
    </row>
    <row r="542" spans="5:23" x14ac:dyDescent="0.2">
      <c r="E542" s="98"/>
      <c r="F542" s="65"/>
      <c r="H542" s="58"/>
      <c r="I542" s="66"/>
      <c r="J542" s="67"/>
      <c r="L542" s="62"/>
      <c r="M542" s="62"/>
      <c r="N542" s="67"/>
      <c r="V542" s="62"/>
      <c r="W542" s="62"/>
    </row>
    <row r="543" spans="5:23" x14ac:dyDescent="0.2">
      <c r="E543" s="98"/>
      <c r="F543" s="65"/>
      <c r="H543" s="58"/>
      <c r="I543" s="66"/>
      <c r="J543" s="67"/>
      <c r="L543" s="62"/>
      <c r="M543" s="62"/>
      <c r="N543" s="67"/>
      <c r="V543" s="62"/>
      <c r="W543" s="62"/>
    </row>
    <row r="544" spans="5:23" x14ac:dyDescent="0.2">
      <c r="E544" s="98"/>
      <c r="F544" s="65"/>
      <c r="H544" s="58"/>
      <c r="I544" s="66"/>
      <c r="J544" s="67"/>
      <c r="L544" s="62"/>
      <c r="M544" s="62"/>
      <c r="N544" s="67"/>
      <c r="V544" s="62"/>
      <c r="W544" s="62"/>
    </row>
    <row r="545" spans="5:23" x14ac:dyDescent="0.2">
      <c r="E545" s="98"/>
      <c r="F545" s="65"/>
      <c r="H545" s="58"/>
      <c r="I545" s="66"/>
      <c r="J545" s="67"/>
      <c r="L545" s="62"/>
      <c r="M545" s="62"/>
      <c r="N545" s="67"/>
      <c r="V545" s="62"/>
      <c r="W545" s="62"/>
    </row>
    <row r="546" spans="5:23" x14ac:dyDescent="0.2">
      <c r="E546" s="98"/>
      <c r="F546" s="65"/>
      <c r="H546" s="58"/>
      <c r="I546" s="66"/>
      <c r="J546" s="67"/>
      <c r="L546" s="62"/>
      <c r="M546" s="62"/>
      <c r="N546" s="67"/>
      <c r="V546" s="62"/>
      <c r="W546" s="62"/>
    </row>
    <row r="547" spans="5:23" x14ac:dyDescent="0.2">
      <c r="E547" s="98"/>
      <c r="F547" s="65"/>
      <c r="H547" s="58"/>
      <c r="I547" s="66"/>
      <c r="J547" s="67"/>
      <c r="L547" s="62"/>
      <c r="M547" s="62"/>
      <c r="N547" s="67"/>
      <c r="V547" s="62"/>
      <c r="W547" s="62"/>
    </row>
    <row r="548" spans="5:23" x14ac:dyDescent="0.2">
      <c r="E548" s="98"/>
      <c r="F548" s="65"/>
      <c r="H548" s="58"/>
      <c r="I548" s="66"/>
      <c r="J548" s="67"/>
      <c r="L548" s="62"/>
      <c r="M548" s="62"/>
      <c r="N548" s="67"/>
      <c r="V548" s="62"/>
      <c r="W548" s="62"/>
    </row>
    <row r="549" spans="5:23" x14ac:dyDescent="0.2">
      <c r="E549" s="98"/>
      <c r="F549" s="65"/>
      <c r="H549" s="58"/>
      <c r="I549" s="66"/>
      <c r="J549" s="67"/>
      <c r="L549" s="62"/>
      <c r="M549" s="62"/>
      <c r="N549" s="67"/>
      <c r="V549" s="62"/>
      <c r="W549" s="62"/>
    </row>
    <row r="550" spans="5:23" x14ac:dyDescent="0.2">
      <c r="E550" s="98"/>
      <c r="F550" s="65"/>
      <c r="H550" s="58"/>
      <c r="I550" s="66"/>
      <c r="J550" s="67"/>
      <c r="L550" s="62"/>
      <c r="M550" s="62"/>
      <c r="N550" s="67"/>
      <c r="V550" s="62"/>
      <c r="W550" s="62"/>
    </row>
    <row r="551" spans="5:23" x14ac:dyDescent="0.2">
      <c r="E551" s="98"/>
      <c r="F551" s="65"/>
      <c r="H551" s="58"/>
      <c r="I551" s="66"/>
      <c r="J551" s="67"/>
      <c r="L551" s="62"/>
      <c r="M551" s="62"/>
      <c r="N551" s="67"/>
      <c r="V551" s="62"/>
      <c r="W551" s="62"/>
    </row>
    <row r="552" spans="5:23" x14ac:dyDescent="0.2">
      <c r="E552" s="98"/>
      <c r="F552" s="65"/>
      <c r="H552" s="58"/>
      <c r="I552" s="66"/>
      <c r="J552" s="67"/>
      <c r="L552" s="62"/>
      <c r="M552" s="62"/>
      <c r="N552" s="67"/>
      <c r="V552" s="62"/>
      <c r="W552" s="62"/>
    </row>
    <row r="553" spans="5:23" x14ac:dyDescent="0.2">
      <c r="E553" s="98"/>
      <c r="F553" s="65"/>
      <c r="H553" s="58"/>
      <c r="I553" s="66"/>
      <c r="J553" s="67"/>
      <c r="L553" s="62"/>
      <c r="M553" s="62"/>
      <c r="N553" s="67"/>
      <c r="V553" s="62"/>
      <c r="W553" s="62"/>
    </row>
    <row r="554" spans="5:23" x14ac:dyDescent="0.2">
      <c r="E554" s="98"/>
      <c r="F554" s="65"/>
      <c r="H554" s="58"/>
      <c r="I554" s="66"/>
      <c r="J554" s="67"/>
      <c r="L554" s="62"/>
      <c r="M554" s="62"/>
      <c r="N554" s="67"/>
      <c r="V554" s="62"/>
      <c r="W554" s="62"/>
    </row>
    <row r="555" spans="5:23" x14ac:dyDescent="0.2">
      <c r="E555" s="98"/>
      <c r="F555" s="65"/>
      <c r="H555" s="58"/>
      <c r="I555" s="66"/>
      <c r="J555" s="67"/>
      <c r="L555" s="62"/>
      <c r="M555" s="62"/>
      <c r="N555" s="67"/>
      <c r="V555" s="62"/>
      <c r="W555" s="62"/>
    </row>
    <row r="556" spans="5:23" x14ac:dyDescent="0.2">
      <c r="E556" s="98"/>
      <c r="F556" s="65"/>
      <c r="H556" s="58"/>
      <c r="I556" s="66"/>
      <c r="J556" s="67"/>
      <c r="L556" s="62"/>
      <c r="M556" s="62"/>
      <c r="N556" s="67"/>
      <c r="V556" s="62"/>
      <c r="W556" s="62"/>
    </row>
    <row r="557" spans="5:23" x14ac:dyDescent="0.2">
      <c r="E557" s="98"/>
      <c r="F557" s="65"/>
      <c r="H557" s="58"/>
      <c r="I557" s="66"/>
      <c r="J557" s="67"/>
      <c r="L557" s="62"/>
      <c r="M557" s="62"/>
      <c r="N557" s="67"/>
      <c r="V557" s="62"/>
      <c r="W557" s="62"/>
    </row>
    <row r="558" spans="5:23" x14ac:dyDescent="0.2">
      <c r="E558" s="98"/>
      <c r="F558" s="65"/>
      <c r="H558" s="58"/>
      <c r="I558" s="66"/>
      <c r="J558" s="67"/>
      <c r="L558" s="62"/>
      <c r="M558" s="62"/>
      <c r="N558" s="67"/>
      <c r="V558" s="62"/>
      <c r="W558" s="62"/>
    </row>
    <row r="559" spans="5:23" x14ac:dyDescent="0.2">
      <c r="E559" s="98"/>
      <c r="F559" s="65"/>
      <c r="H559" s="58"/>
      <c r="I559" s="66"/>
      <c r="J559" s="67"/>
      <c r="L559" s="62"/>
      <c r="M559" s="62"/>
      <c r="N559" s="67"/>
      <c r="V559" s="62"/>
      <c r="W559" s="62"/>
    </row>
    <row r="560" spans="5:23" x14ac:dyDescent="0.2">
      <c r="E560" s="98"/>
      <c r="F560" s="65"/>
      <c r="H560" s="58"/>
      <c r="I560" s="66"/>
      <c r="J560" s="67"/>
      <c r="L560" s="62"/>
      <c r="M560" s="62"/>
      <c r="N560" s="67"/>
      <c r="V560" s="62"/>
      <c r="W560" s="62"/>
    </row>
    <row r="561" spans="5:23" x14ac:dyDescent="0.2">
      <c r="E561" s="98"/>
      <c r="F561" s="65"/>
      <c r="H561" s="58"/>
      <c r="I561" s="66"/>
      <c r="J561" s="67"/>
      <c r="L561" s="62"/>
      <c r="M561" s="62"/>
      <c r="N561" s="67"/>
      <c r="V561" s="62"/>
      <c r="W561" s="62"/>
    </row>
    <row r="562" spans="5:23" x14ac:dyDescent="0.2">
      <c r="E562" s="98"/>
      <c r="F562" s="65"/>
      <c r="H562" s="58"/>
      <c r="I562" s="66"/>
      <c r="J562" s="67"/>
      <c r="L562" s="62"/>
      <c r="M562" s="62"/>
      <c r="N562" s="67"/>
      <c r="V562" s="62"/>
      <c r="W562" s="62"/>
    </row>
    <row r="563" spans="5:23" x14ac:dyDescent="0.2">
      <c r="E563" s="98"/>
      <c r="F563" s="65"/>
      <c r="H563" s="58"/>
      <c r="I563" s="66"/>
      <c r="J563" s="67"/>
      <c r="L563" s="62"/>
      <c r="M563" s="62"/>
      <c r="N563" s="67"/>
      <c r="V563" s="62"/>
      <c r="W563" s="62"/>
    </row>
    <row r="564" spans="5:23" x14ac:dyDescent="0.2">
      <c r="E564" s="98"/>
      <c r="F564" s="65"/>
      <c r="H564" s="58"/>
      <c r="I564" s="66"/>
      <c r="J564" s="67"/>
      <c r="L564" s="62"/>
      <c r="M564" s="62"/>
      <c r="N564" s="67"/>
      <c r="V564" s="62"/>
      <c r="W564" s="62"/>
    </row>
    <row r="565" spans="5:23" x14ac:dyDescent="0.2">
      <c r="E565" s="98"/>
      <c r="F565" s="65"/>
      <c r="H565" s="58"/>
      <c r="I565" s="66"/>
      <c r="J565" s="67"/>
      <c r="L565" s="62"/>
      <c r="M565" s="62"/>
      <c r="N565" s="67"/>
      <c r="V565" s="62"/>
      <c r="W565" s="62"/>
    </row>
    <row r="566" spans="5:23" x14ac:dyDescent="0.2">
      <c r="E566" s="98"/>
      <c r="F566" s="65"/>
      <c r="H566" s="58"/>
      <c r="I566" s="66"/>
      <c r="J566" s="67"/>
      <c r="L566" s="62"/>
      <c r="M566" s="62"/>
      <c r="N566" s="67"/>
      <c r="V566" s="62"/>
      <c r="W566" s="62"/>
    </row>
    <row r="567" spans="5:23" x14ac:dyDescent="0.2">
      <c r="E567" s="98"/>
      <c r="F567" s="65"/>
      <c r="H567" s="58"/>
      <c r="I567" s="66"/>
      <c r="J567" s="67"/>
      <c r="L567" s="62"/>
      <c r="M567" s="62"/>
      <c r="N567" s="67"/>
      <c r="V567" s="62"/>
      <c r="W567" s="62"/>
    </row>
    <row r="568" spans="5:23" x14ac:dyDescent="0.2">
      <c r="E568" s="98"/>
      <c r="F568" s="65"/>
      <c r="H568" s="58"/>
      <c r="I568" s="66"/>
      <c r="J568" s="67"/>
      <c r="L568" s="62"/>
      <c r="M568" s="62"/>
      <c r="N568" s="67"/>
      <c r="V568" s="62"/>
      <c r="W568" s="62"/>
    </row>
    <row r="569" spans="5:23" x14ac:dyDescent="0.2">
      <c r="E569" s="98"/>
      <c r="F569" s="65"/>
      <c r="H569" s="58"/>
      <c r="I569" s="66"/>
      <c r="J569" s="67"/>
      <c r="L569" s="62"/>
      <c r="M569" s="62"/>
      <c r="N569" s="67"/>
      <c r="V569" s="62"/>
      <c r="W569" s="62"/>
    </row>
    <row r="570" spans="5:23" x14ac:dyDescent="0.2">
      <c r="E570" s="98"/>
      <c r="F570" s="65"/>
      <c r="H570" s="58"/>
      <c r="I570" s="66"/>
      <c r="J570" s="67"/>
      <c r="L570" s="62"/>
      <c r="M570" s="62"/>
      <c r="N570" s="67"/>
      <c r="V570" s="62"/>
      <c r="W570" s="62"/>
    </row>
    <row r="571" spans="5:23" x14ac:dyDescent="0.2">
      <c r="E571" s="98"/>
      <c r="F571" s="65"/>
      <c r="H571" s="58"/>
      <c r="I571" s="66"/>
      <c r="J571" s="67"/>
      <c r="L571" s="62"/>
      <c r="M571" s="62"/>
      <c r="N571" s="67"/>
      <c r="V571" s="62"/>
      <c r="W571" s="62"/>
    </row>
    <row r="572" spans="5:23" x14ac:dyDescent="0.2">
      <c r="E572" s="98"/>
      <c r="F572" s="65"/>
      <c r="H572" s="58"/>
      <c r="I572" s="66"/>
      <c r="J572" s="67"/>
      <c r="L572" s="62"/>
      <c r="M572" s="62"/>
      <c r="N572" s="67"/>
      <c r="V572" s="62"/>
      <c r="W572" s="62"/>
    </row>
    <row r="573" spans="5:23" x14ac:dyDescent="0.2">
      <c r="E573" s="98"/>
      <c r="F573" s="65"/>
      <c r="H573" s="58"/>
      <c r="I573" s="66"/>
      <c r="J573" s="67"/>
      <c r="L573" s="62"/>
      <c r="M573" s="62"/>
      <c r="N573" s="67"/>
      <c r="V573" s="62"/>
      <c r="W573" s="62"/>
    </row>
    <row r="574" spans="5:23" x14ac:dyDescent="0.2">
      <c r="E574" s="98"/>
      <c r="F574" s="65"/>
      <c r="H574" s="58"/>
      <c r="I574" s="66"/>
      <c r="J574" s="67"/>
      <c r="L574" s="62"/>
      <c r="M574" s="62"/>
      <c r="N574" s="67"/>
      <c r="V574" s="62"/>
      <c r="W574" s="62"/>
    </row>
    <row r="575" spans="5:23" x14ac:dyDescent="0.2">
      <c r="E575" s="98"/>
      <c r="F575" s="65"/>
      <c r="H575" s="58"/>
      <c r="I575" s="66"/>
      <c r="J575" s="67"/>
      <c r="L575" s="62"/>
      <c r="M575" s="62"/>
      <c r="N575" s="67"/>
      <c r="V575" s="62"/>
      <c r="W575" s="62"/>
    </row>
    <row r="576" spans="5:23" x14ac:dyDescent="0.2">
      <c r="E576" s="98"/>
      <c r="F576" s="65"/>
      <c r="H576" s="58"/>
      <c r="I576" s="66"/>
      <c r="J576" s="67"/>
      <c r="L576" s="62"/>
      <c r="M576" s="62"/>
      <c r="N576" s="67"/>
      <c r="V576" s="62"/>
      <c r="W576" s="62"/>
    </row>
    <row r="577" spans="5:23" x14ac:dyDescent="0.2">
      <c r="E577" s="98"/>
      <c r="F577" s="65"/>
      <c r="H577" s="58"/>
      <c r="I577" s="66"/>
      <c r="J577" s="67"/>
      <c r="L577" s="62"/>
      <c r="M577" s="62"/>
      <c r="N577" s="67"/>
      <c r="V577" s="62"/>
      <c r="W577" s="62"/>
    </row>
    <row r="578" spans="5:23" x14ac:dyDescent="0.2">
      <c r="E578" s="98"/>
      <c r="F578" s="65"/>
      <c r="H578" s="58"/>
      <c r="I578" s="66"/>
      <c r="J578" s="67"/>
      <c r="L578" s="62"/>
      <c r="M578" s="62"/>
      <c r="N578" s="67"/>
      <c r="V578" s="62"/>
      <c r="W578" s="62"/>
    </row>
    <row r="579" spans="5:23" x14ac:dyDescent="0.2">
      <c r="E579" s="98"/>
      <c r="F579" s="65"/>
      <c r="H579" s="58"/>
      <c r="I579" s="66"/>
      <c r="J579" s="67"/>
      <c r="L579" s="62"/>
      <c r="M579" s="62"/>
      <c r="N579" s="67"/>
      <c r="V579" s="62"/>
      <c r="W579" s="62"/>
    </row>
    <row r="580" spans="5:23" x14ac:dyDescent="0.2">
      <c r="E580" s="98"/>
      <c r="F580" s="65"/>
      <c r="H580" s="58"/>
      <c r="I580" s="66"/>
      <c r="J580" s="67"/>
      <c r="L580" s="62"/>
      <c r="M580" s="62"/>
      <c r="N580" s="67"/>
      <c r="V580" s="62"/>
      <c r="W580" s="62"/>
    </row>
    <row r="581" spans="5:23" x14ac:dyDescent="0.2">
      <c r="E581" s="98"/>
      <c r="F581" s="65"/>
      <c r="H581" s="58"/>
      <c r="I581" s="66"/>
      <c r="J581" s="67"/>
      <c r="L581" s="62"/>
      <c r="M581" s="62"/>
      <c r="N581" s="67"/>
      <c r="V581" s="62"/>
      <c r="W581" s="62"/>
    </row>
    <row r="582" spans="5:23" x14ac:dyDescent="0.2">
      <c r="E582" s="98"/>
      <c r="F582" s="65"/>
      <c r="H582" s="58"/>
      <c r="I582" s="66"/>
      <c r="J582" s="67"/>
      <c r="L582" s="62"/>
      <c r="M582" s="62"/>
      <c r="N582" s="67"/>
      <c r="V582" s="62"/>
      <c r="W582" s="62"/>
    </row>
    <row r="583" spans="5:23" x14ac:dyDescent="0.2">
      <c r="E583" s="98"/>
      <c r="F583" s="65"/>
      <c r="H583" s="58"/>
      <c r="I583" s="66"/>
      <c r="J583" s="67"/>
      <c r="L583" s="62"/>
      <c r="M583" s="62"/>
      <c r="N583" s="67"/>
      <c r="V583" s="62"/>
      <c r="W583" s="62"/>
    </row>
    <row r="584" spans="5:23" x14ac:dyDescent="0.2">
      <c r="E584" s="98"/>
      <c r="F584" s="65"/>
      <c r="H584" s="58"/>
      <c r="I584" s="66"/>
      <c r="J584" s="67"/>
      <c r="L584" s="62"/>
      <c r="M584" s="62"/>
      <c r="N584" s="67"/>
      <c r="V584" s="62"/>
      <c r="W584" s="62"/>
    </row>
    <row r="585" spans="5:23" x14ac:dyDescent="0.2">
      <c r="E585" s="98"/>
      <c r="F585" s="65"/>
      <c r="H585" s="58"/>
      <c r="I585" s="66"/>
      <c r="J585" s="67"/>
      <c r="L585" s="62"/>
      <c r="M585" s="62"/>
      <c r="N585" s="67"/>
      <c r="V585" s="62"/>
      <c r="W585" s="62"/>
    </row>
    <row r="586" spans="5:23" x14ac:dyDescent="0.2">
      <c r="E586" s="98"/>
      <c r="F586" s="65"/>
      <c r="H586" s="58"/>
      <c r="I586" s="66"/>
      <c r="J586" s="67"/>
      <c r="L586" s="62"/>
      <c r="M586" s="62"/>
      <c r="N586" s="67"/>
      <c r="V586" s="62"/>
      <c r="W586" s="62"/>
    </row>
    <row r="587" spans="5:23" x14ac:dyDescent="0.2">
      <c r="E587" s="98"/>
      <c r="F587" s="65"/>
      <c r="H587" s="58"/>
      <c r="I587" s="66"/>
      <c r="J587" s="67"/>
      <c r="L587" s="62"/>
      <c r="M587" s="62"/>
      <c r="N587" s="67"/>
      <c r="V587" s="62"/>
      <c r="W587" s="62"/>
    </row>
    <row r="588" spans="5:23" x14ac:dyDescent="0.2">
      <c r="E588" s="98"/>
      <c r="F588" s="65"/>
      <c r="H588" s="58"/>
      <c r="I588" s="66"/>
      <c r="J588" s="67"/>
      <c r="L588" s="62"/>
      <c r="M588" s="62"/>
      <c r="N588" s="67"/>
      <c r="V588" s="62"/>
      <c r="W588" s="62"/>
    </row>
    <row r="589" spans="5:23" x14ac:dyDescent="0.2">
      <c r="E589" s="98"/>
      <c r="F589" s="65"/>
      <c r="H589" s="58"/>
      <c r="I589" s="66"/>
      <c r="J589" s="67"/>
      <c r="L589" s="62"/>
      <c r="M589" s="62"/>
      <c r="N589" s="67"/>
      <c r="V589" s="62"/>
      <c r="W589" s="62"/>
    </row>
    <row r="590" spans="5:23" x14ac:dyDescent="0.2">
      <c r="E590" s="98"/>
      <c r="F590" s="65"/>
      <c r="H590" s="58"/>
      <c r="I590" s="66"/>
      <c r="J590" s="67"/>
      <c r="L590" s="62"/>
      <c r="M590" s="62"/>
      <c r="N590" s="67"/>
      <c r="V590" s="62"/>
      <c r="W590" s="62"/>
    </row>
    <row r="591" spans="5:23" x14ac:dyDescent="0.2">
      <c r="E591" s="98"/>
      <c r="F591" s="65"/>
      <c r="H591" s="58"/>
      <c r="I591" s="66"/>
      <c r="J591" s="67"/>
      <c r="L591" s="62"/>
      <c r="M591" s="62"/>
      <c r="N591" s="67"/>
      <c r="V591" s="62"/>
      <c r="W591" s="62"/>
    </row>
    <row r="592" spans="5:23" x14ac:dyDescent="0.2">
      <c r="E592" s="98"/>
      <c r="F592" s="65"/>
      <c r="H592" s="58"/>
      <c r="I592" s="66"/>
      <c r="J592" s="67"/>
      <c r="L592" s="62"/>
      <c r="M592" s="62"/>
      <c r="N592" s="67"/>
      <c r="V592" s="62"/>
      <c r="W592" s="62"/>
    </row>
    <row r="593" spans="5:23" x14ac:dyDescent="0.2">
      <c r="E593" s="98"/>
      <c r="F593" s="65"/>
      <c r="H593" s="58"/>
      <c r="I593" s="66"/>
      <c r="J593" s="67"/>
      <c r="L593" s="62"/>
      <c r="M593" s="62"/>
      <c r="N593" s="67"/>
      <c r="V593" s="62"/>
      <c r="W593" s="62"/>
    </row>
    <row r="594" spans="5:23" x14ac:dyDescent="0.2">
      <c r="E594" s="98"/>
      <c r="F594" s="65"/>
      <c r="H594" s="58"/>
      <c r="I594" s="66"/>
      <c r="J594" s="67"/>
      <c r="L594" s="62"/>
      <c r="M594" s="62"/>
      <c r="N594" s="67"/>
      <c r="V594" s="62"/>
      <c r="W594" s="62"/>
    </row>
    <row r="595" spans="5:23" x14ac:dyDescent="0.2">
      <c r="E595" s="98"/>
      <c r="F595" s="65"/>
      <c r="H595" s="58"/>
      <c r="I595" s="66"/>
      <c r="J595" s="67"/>
      <c r="L595" s="62"/>
      <c r="M595" s="62"/>
      <c r="N595" s="67"/>
      <c r="V595" s="62"/>
      <c r="W595" s="62"/>
    </row>
    <row r="596" spans="5:23" x14ac:dyDescent="0.2">
      <c r="E596" s="98"/>
      <c r="F596" s="65"/>
      <c r="H596" s="58"/>
      <c r="I596" s="66"/>
      <c r="J596" s="67"/>
      <c r="L596" s="62"/>
      <c r="M596" s="62"/>
      <c r="N596" s="67"/>
      <c r="V596" s="62"/>
      <c r="W596" s="62"/>
    </row>
    <row r="597" spans="5:23" x14ac:dyDescent="0.2">
      <c r="E597" s="98"/>
      <c r="F597" s="65"/>
      <c r="H597" s="58"/>
      <c r="I597" s="66"/>
      <c r="J597" s="67"/>
      <c r="L597" s="62"/>
      <c r="M597" s="62"/>
      <c r="N597" s="67"/>
      <c r="V597" s="62"/>
      <c r="W597" s="62"/>
    </row>
    <row r="598" spans="5:23" x14ac:dyDescent="0.2">
      <c r="E598" s="98"/>
      <c r="F598" s="65"/>
      <c r="H598" s="58"/>
      <c r="I598" s="66"/>
      <c r="J598" s="67"/>
      <c r="L598" s="62"/>
      <c r="M598" s="62"/>
      <c r="N598" s="67"/>
      <c r="V598" s="62"/>
      <c r="W598" s="62"/>
    </row>
    <row r="599" spans="5:23" x14ac:dyDescent="0.2">
      <c r="E599" s="98"/>
      <c r="F599" s="65"/>
      <c r="H599" s="58"/>
      <c r="I599" s="66"/>
      <c r="J599" s="67"/>
      <c r="L599" s="62"/>
      <c r="M599" s="62"/>
      <c r="N599" s="67"/>
      <c r="V599" s="62"/>
      <c r="W599" s="62"/>
    </row>
    <row r="600" spans="5:23" x14ac:dyDescent="0.2">
      <c r="E600" s="98"/>
      <c r="F600" s="65"/>
      <c r="H600" s="58"/>
      <c r="I600" s="66"/>
      <c r="J600" s="67"/>
      <c r="L600" s="62"/>
      <c r="M600" s="62"/>
      <c r="N600" s="67"/>
      <c r="V600" s="62"/>
      <c r="W600" s="62"/>
    </row>
    <row r="601" spans="5:23" x14ac:dyDescent="0.2">
      <c r="E601" s="98"/>
      <c r="F601" s="65"/>
      <c r="H601" s="58"/>
      <c r="I601" s="66"/>
      <c r="J601" s="67"/>
      <c r="L601" s="62"/>
      <c r="M601" s="62"/>
      <c r="N601" s="67"/>
      <c r="V601" s="62"/>
      <c r="W601" s="62"/>
    </row>
    <row r="602" spans="5:23" x14ac:dyDescent="0.2">
      <c r="E602" s="98"/>
      <c r="F602" s="65"/>
      <c r="H602" s="58"/>
      <c r="I602" s="66"/>
      <c r="J602" s="67"/>
      <c r="L602" s="62"/>
      <c r="M602" s="62"/>
      <c r="N602" s="67"/>
      <c r="V602" s="62"/>
      <c r="W602" s="62"/>
    </row>
    <row r="603" spans="5:23" x14ac:dyDescent="0.2">
      <c r="E603" s="98"/>
      <c r="F603" s="65"/>
      <c r="H603" s="58"/>
      <c r="I603" s="66"/>
      <c r="J603" s="67"/>
      <c r="L603" s="62"/>
      <c r="M603" s="62"/>
      <c r="N603" s="67"/>
      <c r="V603" s="62"/>
      <c r="W603" s="62"/>
    </row>
    <row r="604" spans="5:23" x14ac:dyDescent="0.2">
      <c r="E604" s="98"/>
      <c r="F604" s="65"/>
      <c r="H604" s="58"/>
      <c r="I604" s="66"/>
      <c r="J604" s="67"/>
      <c r="L604" s="62"/>
      <c r="M604" s="62"/>
      <c r="N604" s="67"/>
      <c r="V604" s="62"/>
      <c r="W604" s="62"/>
    </row>
    <row r="605" spans="5:23" x14ac:dyDescent="0.2">
      <c r="E605" s="98"/>
      <c r="F605" s="65"/>
      <c r="H605" s="58"/>
      <c r="I605" s="66"/>
      <c r="J605" s="67"/>
      <c r="L605" s="62"/>
      <c r="M605" s="62"/>
      <c r="N605" s="67"/>
      <c r="V605" s="62"/>
      <c r="W605" s="62"/>
    </row>
    <row r="606" spans="5:23" x14ac:dyDescent="0.2">
      <c r="E606" s="98"/>
      <c r="F606" s="65"/>
      <c r="H606" s="58"/>
      <c r="I606" s="66"/>
      <c r="J606" s="67"/>
      <c r="L606" s="62"/>
      <c r="M606" s="62"/>
      <c r="N606" s="67"/>
      <c r="V606" s="62"/>
      <c r="W606" s="62"/>
    </row>
    <row r="607" spans="5:23" x14ac:dyDescent="0.2">
      <c r="E607" s="98"/>
      <c r="F607" s="65"/>
      <c r="H607" s="58"/>
      <c r="I607" s="66"/>
      <c r="J607" s="67"/>
      <c r="L607" s="62"/>
      <c r="M607" s="62"/>
      <c r="N607" s="67"/>
      <c r="V607" s="62"/>
      <c r="W607" s="62"/>
    </row>
    <row r="608" spans="5:23" x14ac:dyDescent="0.2">
      <c r="E608" s="98"/>
      <c r="F608" s="65"/>
      <c r="H608" s="58"/>
      <c r="I608" s="66"/>
      <c r="J608" s="67"/>
      <c r="L608" s="62"/>
      <c r="M608" s="62"/>
      <c r="N608" s="67"/>
      <c r="V608" s="62"/>
      <c r="W608" s="62"/>
    </row>
    <row r="609" spans="5:23" x14ac:dyDescent="0.2">
      <c r="E609" s="98"/>
      <c r="F609" s="65"/>
      <c r="H609" s="58"/>
      <c r="I609" s="66"/>
      <c r="J609" s="67"/>
      <c r="L609" s="62"/>
      <c r="M609" s="62"/>
      <c r="N609" s="67"/>
      <c r="V609" s="62"/>
      <c r="W609" s="62"/>
    </row>
    <row r="610" spans="5:23" x14ac:dyDescent="0.2">
      <c r="E610" s="98"/>
      <c r="F610" s="65"/>
      <c r="H610" s="58"/>
      <c r="I610" s="66"/>
      <c r="J610" s="67"/>
      <c r="L610" s="62"/>
      <c r="M610" s="62"/>
      <c r="N610" s="67"/>
      <c r="V610" s="62"/>
      <c r="W610" s="62"/>
    </row>
    <row r="611" spans="5:23" x14ac:dyDescent="0.2">
      <c r="E611" s="98"/>
      <c r="F611" s="65"/>
      <c r="H611" s="58"/>
      <c r="I611" s="66"/>
      <c r="J611" s="67"/>
      <c r="L611" s="62"/>
      <c r="M611" s="62"/>
      <c r="N611" s="67"/>
      <c r="V611" s="62"/>
      <c r="W611" s="62"/>
    </row>
    <row r="612" spans="5:23" x14ac:dyDescent="0.2">
      <c r="E612" s="98"/>
      <c r="F612" s="65"/>
      <c r="H612" s="58"/>
      <c r="I612" s="66"/>
      <c r="J612" s="67"/>
      <c r="L612" s="62"/>
      <c r="M612" s="62"/>
      <c r="N612" s="67"/>
      <c r="V612" s="62"/>
      <c r="W612" s="62"/>
    </row>
    <row r="613" spans="5:23" x14ac:dyDescent="0.2">
      <c r="E613" s="98"/>
      <c r="F613" s="65"/>
      <c r="H613" s="58"/>
      <c r="I613" s="66"/>
      <c r="J613" s="67"/>
      <c r="L613" s="62"/>
      <c r="M613" s="62"/>
      <c r="N613" s="67"/>
      <c r="V613" s="62"/>
      <c r="W613" s="62"/>
    </row>
    <row r="614" spans="5:23" x14ac:dyDescent="0.2">
      <c r="E614" s="98"/>
      <c r="F614" s="65"/>
      <c r="H614" s="58"/>
      <c r="I614" s="66"/>
      <c r="J614" s="67"/>
      <c r="L614" s="62"/>
      <c r="M614" s="62"/>
      <c r="N614" s="67"/>
      <c r="V614" s="62"/>
      <c r="W614" s="62"/>
    </row>
    <row r="615" spans="5:23" x14ac:dyDescent="0.2">
      <c r="E615" s="98"/>
      <c r="F615" s="65"/>
      <c r="H615" s="58"/>
      <c r="I615" s="66"/>
      <c r="J615" s="67"/>
      <c r="L615" s="62"/>
      <c r="M615" s="62"/>
      <c r="N615" s="67"/>
      <c r="V615" s="62"/>
      <c r="W615" s="62"/>
    </row>
    <row r="616" spans="5:23" x14ac:dyDescent="0.2">
      <c r="E616" s="98"/>
      <c r="F616" s="65"/>
      <c r="H616" s="58"/>
      <c r="I616" s="66"/>
      <c r="J616" s="67"/>
      <c r="L616" s="62"/>
      <c r="M616" s="62"/>
      <c r="N616" s="67"/>
      <c r="V616" s="62"/>
      <c r="W616" s="62"/>
    </row>
    <row r="617" spans="5:23" x14ac:dyDescent="0.2">
      <c r="E617" s="98"/>
      <c r="F617" s="65"/>
      <c r="H617" s="58"/>
      <c r="I617" s="66"/>
      <c r="J617" s="67"/>
      <c r="L617" s="62"/>
      <c r="M617" s="62"/>
      <c r="N617" s="67"/>
      <c r="V617" s="62"/>
      <c r="W617" s="62"/>
    </row>
    <row r="618" spans="5:23" x14ac:dyDescent="0.2">
      <c r="E618" s="98"/>
      <c r="F618" s="65"/>
      <c r="H618" s="58"/>
      <c r="I618" s="66"/>
      <c r="J618" s="67"/>
      <c r="L618" s="62"/>
      <c r="M618" s="62"/>
      <c r="N618" s="67"/>
      <c r="V618" s="62"/>
      <c r="W618" s="62"/>
    </row>
    <row r="619" spans="5:23" x14ac:dyDescent="0.2">
      <c r="E619" s="98"/>
      <c r="F619" s="65"/>
      <c r="H619" s="58"/>
      <c r="I619" s="66"/>
      <c r="J619" s="67"/>
      <c r="L619" s="62"/>
      <c r="M619" s="62"/>
      <c r="N619" s="67"/>
      <c r="V619" s="62"/>
      <c r="W619" s="62"/>
    </row>
    <row r="620" spans="5:23" x14ac:dyDescent="0.2">
      <c r="E620" s="98"/>
      <c r="F620" s="65"/>
      <c r="H620" s="58"/>
      <c r="I620" s="66"/>
      <c r="J620" s="67"/>
      <c r="L620" s="62"/>
      <c r="M620" s="62"/>
      <c r="N620" s="67"/>
      <c r="V620" s="62"/>
      <c r="W620" s="62"/>
    </row>
    <row r="621" spans="5:23" x14ac:dyDescent="0.2">
      <c r="E621" s="98"/>
      <c r="F621" s="65"/>
      <c r="H621" s="58"/>
      <c r="I621" s="66"/>
      <c r="J621" s="67"/>
      <c r="L621" s="62"/>
      <c r="M621" s="62"/>
      <c r="N621" s="67"/>
      <c r="V621" s="62"/>
      <c r="W621" s="62"/>
    </row>
    <row r="622" spans="5:23" x14ac:dyDescent="0.2">
      <c r="E622" s="98"/>
      <c r="F622" s="65"/>
      <c r="H622" s="58"/>
      <c r="I622" s="66"/>
      <c r="J622" s="67"/>
      <c r="L622" s="62"/>
      <c r="M622" s="62"/>
      <c r="N622" s="67"/>
      <c r="V622" s="62"/>
      <c r="W622" s="62"/>
    </row>
    <row r="623" spans="5:23" x14ac:dyDescent="0.2">
      <c r="E623" s="98"/>
      <c r="F623" s="65"/>
      <c r="H623" s="58"/>
      <c r="I623" s="66"/>
      <c r="J623" s="67"/>
      <c r="L623" s="62"/>
      <c r="M623" s="62"/>
      <c r="N623" s="67"/>
      <c r="V623" s="62"/>
      <c r="W623" s="62"/>
    </row>
    <row r="624" spans="5:23" x14ac:dyDescent="0.2">
      <c r="V624" s="62"/>
      <c r="W624" s="62"/>
    </row>
    <row r="625" spans="22:23" x14ac:dyDescent="0.2">
      <c r="V625" s="62"/>
      <c r="W625" s="62"/>
    </row>
    <row r="626" spans="22:23" x14ac:dyDescent="0.2">
      <c r="V626" s="62"/>
      <c r="W626" s="62"/>
    </row>
    <row r="627" spans="22:23" x14ac:dyDescent="0.2">
      <c r="V627" s="62"/>
      <c r="W627" s="62"/>
    </row>
    <row r="628" spans="22:23" x14ac:dyDescent="0.2">
      <c r="V628" s="62"/>
      <c r="W628" s="62"/>
    </row>
    <row r="629" spans="22:23" x14ac:dyDescent="0.2">
      <c r="V629" s="62"/>
      <c r="W629" s="62"/>
    </row>
    <row r="630" spans="22:23" x14ac:dyDescent="0.2">
      <c r="V630" s="62"/>
      <c r="W630" s="62"/>
    </row>
    <row r="631" spans="22:23" x14ac:dyDescent="0.2">
      <c r="V631" s="62"/>
      <c r="W631" s="62"/>
    </row>
    <row r="632" spans="22:23" x14ac:dyDescent="0.2">
      <c r="V632" s="62"/>
      <c r="W632" s="62"/>
    </row>
    <row r="633" spans="22:23" x14ac:dyDescent="0.2">
      <c r="V633" s="62"/>
      <c r="W633" s="62"/>
    </row>
    <row r="634" spans="22:23" x14ac:dyDescent="0.2">
      <c r="V634" s="62"/>
      <c r="W634" s="62"/>
    </row>
    <row r="635" spans="22:23" x14ac:dyDescent="0.2">
      <c r="V635" s="62"/>
      <c r="W635" s="62"/>
    </row>
    <row r="636" spans="22:23" x14ac:dyDescent="0.2">
      <c r="V636" s="62"/>
      <c r="W636" s="62"/>
    </row>
    <row r="637" spans="22:23" x14ac:dyDescent="0.2">
      <c r="V637" s="62"/>
      <c r="W637" s="62"/>
    </row>
    <row r="638" spans="22:23" x14ac:dyDescent="0.2">
      <c r="V638" s="62"/>
      <c r="W638" s="62"/>
    </row>
    <row r="639" spans="22:23" x14ac:dyDescent="0.2">
      <c r="V639" s="62"/>
      <c r="W639" s="62"/>
    </row>
    <row r="640" spans="22:23" x14ac:dyDescent="0.2">
      <c r="V640" s="62"/>
      <c r="W640" s="62"/>
    </row>
    <row r="641" spans="22:23" x14ac:dyDescent="0.2">
      <c r="V641" s="62"/>
      <c r="W641" s="62"/>
    </row>
    <row r="642" spans="22:23" x14ac:dyDescent="0.2">
      <c r="V642" s="62"/>
      <c r="W642" s="62"/>
    </row>
    <row r="643" spans="22:23" x14ac:dyDescent="0.2">
      <c r="V643" s="62"/>
      <c r="W643" s="62"/>
    </row>
    <row r="644" spans="22:23" x14ac:dyDescent="0.2">
      <c r="V644" s="62"/>
      <c r="W644" s="62"/>
    </row>
    <row r="645" spans="22:23" x14ac:dyDescent="0.2">
      <c r="V645" s="62"/>
      <c r="W645" s="62"/>
    </row>
    <row r="646" spans="22:23" x14ac:dyDescent="0.2">
      <c r="V646" s="62"/>
      <c r="W646" s="62"/>
    </row>
    <row r="647" spans="22:23" x14ac:dyDescent="0.2">
      <c r="V647" s="62"/>
      <c r="W647" s="62"/>
    </row>
    <row r="648" spans="22:23" x14ac:dyDescent="0.2">
      <c r="V648" s="62"/>
      <c r="W648" s="62"/>
    </row>
    <row r="649" spans="22:23" x14ac:dyDescent="0.2">
      <c r="V649" s="62"/>
      <c r="W649" s="62"/>
    </row>
    <row r="650" spans="22:23" x14ac:dyDescent="0.2">
      <c r="V650" s="62"/>
      <c r="W650" s="62"/>
    </row>
    <row r="651" spans="22:23" x14ac:dyDescent="0.2">
      <c r="V651" s="62"/>
      <c r="W651" s="62"/>
    </row>
    <row r="652" spans="22:23" x14ac:dyDescent="0.2">
      <c r="V652" s="62"/>
      <c r="W652" s="62"/>
    </row>
    <row r="653" spans="22:23" x14ac:dyDescent="0.2">
      <c r="V653" s="62"/>
      <c r="W653" s="62"/>
    </row>
    <row r="654" spans="22:23" x14ac:dyDescent="0.2">
      <c r="V654" s="62"/>
      <c r="W654" s="62"/>
    </row>
    <row r="655" spans="22:23" x14ac:dyDescent="0.2">
      <c r="V655" s="62"/>
      <c r="W655" s="62"/>
    </row>
    <row r="656" spans="22:23" x14ac:dyDescent="0.2">
      <c r="V656" s="62"/>
      <c r="W656" s="62"/>
    </row>
    <row r="657" spans="22:23" x14ac:dyDescent="0.2">
      <c r="V657" s="62"/>
      <c r="W657" s="62"/>
    </row>
    <row r="658" spans="22:23" x14ac:dyDescent="0.2">
      <c r="V658" s="62"/>
      <c r="W658" s="62"/>
    </row>
    <row r="659" spans="22:23" x14ac:dyDescent="0.2">
      <c r="V659" s="62"/>
      <c r="W659" s="62"/>
    </row>
    <row r="660" spans="22:23" x14ac:dyDescent="0.2">
      <c r="V660" s="62"/>
      <c r="W660" s="62"/>
    </row>
    <row r="661" spans="22:23" x14ac:dyDescent="0.2">
      <c r="V661" s="62"/>
      <c r="W661" s="62"/>
    </row>
    <row r="662" spans="22:23" x14ac:dyDescent="0.2">
      <c r="V662" s="62"/>
      <c r="W662" s="62"/>
    </row>
    <row r="663" spans="22:23" x14ac:dyDescent="0.2">
      <c r="V663" s="62"/>
      <c r="W663" s="62"/>
    </row>
    <row r="664" spans="22:23" x14ac:dyDescent="0.2">
      <c r="V664" s="62"/>
      <c r="W664" s="62"/>
    </row>
    <row r="665" spans="22:23" x14ac:dyDescent="0.2">
      <c r="V665" s="62"/>
      <c r="W665" s="62"/>
    </row>
    <row r="666" spans="22:23" x14ac:dyDescent="0.2">
      <c r="V666" s="62"/>
      <c r="W666" s="62"/>
    </row>
    <row r="667" spans="22:23" x14ac:dyDescent="0.2">
      <c r="V667" s="62"/>
      <c r="W667" s="62"/>
    </row>
    <row r="668" spans="22:23" x14ac:dyDescent="0.2">
      <c r="V668" s="62"/>
      <c r="W668" s="62"/>
    </row>
    <row r="669" spans="22:23" x14ac:dyDescent="0.2">
      <c r="V669" s="62"/>
      <c r="W669" s="62"/>
    </row>
    <row r="670" spans="22:23" x14ac:dyDescent="0.2">
      <c r="V670" s="62"/>
      <c r="W670" s="62"/>
    </row>
    <row r="671" spans="22:23" x14ac:dyDescent="0.2">
      <c r="V671" s="62"/>
      <c r="W671" s="62"/>
    </row>
    <row r="672" spans="22:23" x14ac:dyDescent="0.2">
      <c r="V672" s="62"/>
      <c r="W672" s="62"/>
    </row>
    <row r="673" spans="22:23" x14ac:dyDescent="0.2">
      <c r="V673" s="62"/>
      <c r="W673" s="62"/>
    </row>
    <row r="674" spans="22:23" x14ac:dyDescent="0.2">
      <c r="V674" s="62"/>
      <c r="W674" s="62"/>
    </row>
  </sheetData>
  <sheetProtection formatColumns="0" formatRows="0" insertRows="0" deleteRows="0" sort="0" autoFilter="0"/>
  <sortState ref="A128:AS138">
    <sortCondition ref="J128:J138"/>
  </sortState>
  <phoneticPr fontId="4" type="noConversion"/>
  <pageMargins left="0.75" right="0.75" top="1" bottom="1" header="0.5" footer="0.5"/>
  <pageSetup orientation="portrait"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B212"/>
  <sheetViews>
    <sheetView workbookViewId="0"/>
  </sheetViews>
  <sheetFormatPr defaultRowHeight="12.75" x14ac:dyDescent="0.2"/>
  <cols>
    <col min="1" max="1" width="10" bestFit="1" customWidth="1"/>
    <col min="2" max="2" width="11.85546875" customWidth="1"/>
    <col min="3" max="3" width="6.85546875" customWidth="1"/>
    <col min="4" max="4" width="5" customWidth="1"/>
    <col min="5" max="5" width="4.140625" customWidth="1"/>
    <col min="7" max="7" width="9.7109375" customWidth="1"/>
    <col min="8" max="8" width="16.5703125" customWidth="1"/>
    <col min="17" max="17" width="31.5703125" customWidth="1"/>
    <col min="21" max="21" width="7.85546875" customWidth="1"/>
    <col min="22" max="22" width="8.140625" customWidth="1"/>
    <col min="23" max="24" width="10.5703125" customWidth="1"/>
    <col min="25" max="26" width="9.7109375" customWidth="1"/>
    <col min="27" max="27" width="5.28515625" customWidth="1"/>
  </cols>
  <sheetData>
    <row r="1" spans="1:28" x14ac:dyDescent="0.2">
      <c r="A1" t="s">
        <v>6</v>
      </c>
      <c r="B1" t="s">
        <v>22</v>
      </c>
      <c r="C1" s="39" t="s">
        <v>376</v>
      </c>
      <c r="D1" s="39" t="s">
        <v>377</v>
      </c>
      <c r="E1" s="39" t="s">
        <v>378</v>
      </c>
      <c r="F1" t="s">
        <v>50</v>
      </c>
      <c r="G1" t="s">
        <v>51</v>
      </c>
      <c r="H1" t="s">
        <v>77</v>
      </c>
      <c r="I1" t="s">
        <v>52</v>
      </c>
      <c r="J1" s="70" t="s">
        <v>148</v>
      </c>
      <c r="K1" t="s">
        <v>11</v>
      </c>
      <c r="L1" t="s">
        <v>73</v>
      </c>
      <c r="M1" t="s">
        <v>12</v>
      </c>
      <c r="N1" t="s">
        <v>49</v>
      </c>
      <c r="O1" t="s">
        <v>32</v>
      </c>
      <c r="P1" t="s">
        <v>79</v>
      </c>
      <c r="Q1" t="s">
        <v>10</v>
      </c>
      <c r="R1" t="s">
        <v>151</v>
      </c>
      <c r="S1" t="s">
        <v>154</v>
      </c>
      <c r="T1" t="s">
        <v>155</v>
      </c>
      <c r="U1" t="s">
        <v>159</v>
      </c>
      <c r="V1" t="s">
        <v>158</v>
      </c>
      <c r="W1" s="70"/>
      <c r="AA1" s="70"/>
      <c r="AB1" s="70"/>
    </row>
    <row r="2" spans="1:28" s="70" customFormat="1" x14ac:dyDescent="0.2">
      <c r="A2" s="115" t="s">
        <v>371</v>
      </c>
      <c r="B2" s="115">
        <v>41740</v>
      </c>
      <c r="C2" s="69">
        <f t="shared" ref="C2" si="0">YEAR($B2)</f>
        <v>2014</v>
      </c>
      <c r="D2" s="69">
        <f t="shared" ref="D2" si="1">MONTH($B2)</f>
        <v>4</v>
      </c>
      <c r="E2" s="69">
        <f t="shared" ref="E2" si="2">DAY($B2)</f>
        <v>11</v>
      </c>
      <c r="F2" s="69" t="s">
        <v>382</v>
      </c>
      <c r="G2" s="70" t="s">
        <v>904</v>
      </c>
      <c r="H2" s="70" t="s">
        <v>903</v>
      </c>
      <c r="I2" s="57">
        <v>0.43124999999999997</v>
      </c>
      <c r="J2" s="69">
        <v>1</v>
      </c>
      <c r="K2" s="70" t="s">
        <v>383</v>
      </c>
      <c r="L2" s="70" t="s">
        <v>87</v>
      </c>
      <c r="M2" s="70">
        <v>1</v>
      </c>
      <c r="N2" s="70" t="s">
        <v>145</v>
      </c>
      <c r="O2" s="70" t="s">
        <v>135</v>
      </c>
      <c r="P2" s="70" t="s">
        <v>1368</v>
      </c>
      <c r="Q2" s="70" t="s">
        <v>905</v>
      </c>
      <c r="R2" s="70">
        <v>11</v>
      </c>
      <c r="S2" s="70">
        <v>351140</v>
      </c>
      <c r="T2" s="70">
        <v>5439900</v>
      </c>
      <c r="U2">
        <v>1508150</v>
      </c>
      <c r="V2">
        <v>478070</v>
      </c>
    </row>
    <row r="3" spans="1:28" x14ac:dyDescent="0.2">
      <c r="A3" s="54" t="s">
        <v>619</v>
      </c>
      <c r="B3" s="115">
        <v>41742</v>
      </c>
      <c r="C3" s="69">
        <f>YEAR($B3)</f>
        <v>2014</v>
      </c>
      <c r="D3" s="69">
        <f>MONTH($B3)</f>
        <v>4</v>
      </c>
      <c r="E3" s="69">
        <f>DAY($B3)</f>
        <v>13</v>
      </c>
      <c r="F3" s="69" t="s">
        <v>382</v>
      </c>
      <c r="G3" s="70" t="s">
        <v>904</v>
      </c>
      <c r="H3" s="70" t="s">
        <v>903</v>
      </c>
      <c r="I3" s="52">
        <v>0.42777777777777781</v>
      </c>
      <c r="J3" s="31">
        <v>1</v>
      </c>
      <c r="K3" s="70" t="s">
        <v>383</v>
      </c>
      <c r="L3" s="70" t="s">
        <v>87</v>
      </c>
      <c r="M3">
        <v>1</v>
      </c>
      <c r="N3" s="70" t="s">
        <v>145</v>
      </c>
      <c r="O3" t="s">
        <v>135</v>
      </c>
      <c r="P3" s="70" t="s">
        <v>1375</v>
      </c>
      <c r="Q3" t="s">
        <v>906</v>
      </c>
      <c r="R3">
        <v>10</v>
      </c>
      <c r="S3">
        <v>650125</v>
      </c>
      <c r="T3">
        <v>5545075</v>
      </c>
      <c r="U3">
        <v>1364772</v>
      </c>
      <c r="V3">
        <v>571261</v>
      </c>
    </row>
    <row r="4" spans="1:28" x14ac:dyDescent="0.2">
      <c r="A4" s="115" t="s">
        <v>381</v>
      </c>
      <c r="B4" s="115">
        <v>41746</v>
      </c>
      <c r="C4" s="69">
        <f>YEAR($B4)</f>
        <v>2014</v>
      </c>
      <c r="D4" s="69">
        <f>MONTH($B4)</f>
        <v>4</v>
      </c>
      <c r="E4" s="69">
        <f>DAY($B4)</f>
        <v>17</v>
      </c>
      <c r="F4" s="69" t="s">
        <v>382</v>
      </c>
      <c r="G4" s="70" t="s">
        <v>904</v>
      </c>
      <c r="H4" s="70" t="s">
        <v>903</v>
      </c>
      <c r="I4" s="52">
        <v>0.4055555555555555</v>
      </c>
      <c r="J4" s="31">
        <v>1</v>
      </c>
      <c r="K4" s="70" t="s">
        <v>383</v>
      </c>
      <c r="L4" s="70" t="s">
        <v>87</v>
      </c>
      <c r="M4">
        <v>1</v>
      </c>
      <c r="N4" s="70" t="s">
        <v>145</v>
      </c>
      <c r="O4" s="70" t="s">
        <v>135</v>
      </c>
      <c r="P4" s="70" t="s">
        <v>1369</v>
      </c>
      <c r="Q4" s="70" t="s">
        <v>922</v>
      </c>
      <c r="R4">
        <v>11</v>
      </c>
      <c r="S4">
        <v>318400</v>
      </c>
      <c r="T4">
        <v>5497400</v>
      </c>
      <c r="U4">
        <v>1468464</v>
      </c>
      <c r="V4">
        <v>530990</v>
      </c>
    </row>
    <row r="5" spans="1:28" x14ac:dyDescent="0.2">
      <c r="A5" s="115" t="s">
        <v>619</v>
      </c>
      <c r="B5" s="54">
        <v>41742</v>
      </c>
      <c r="C5" s="69">
        <f>YEAR($B5)</f>
        <v>2014</v>
      </c>
      <c r="D5" s="69">
        <f>MONTH($B5)</f>
        <v>4</v>
      </c>
      <c r="E5" s="69">
        <f>DAY($B5)</f>
        <v>13</v>
      </c>
      <c r="F5" s="69" t="s">
        <v>382</v>
      </c>
      <c r="G5" s="70" t="s">
        <v>904</v>
      </c>
      <c r="H5" s="70" t="s">
        <v>903</v>
      </c>
      <c r="I5" s="52">
        <v>0.5625</v>
      </c>
      <c r="J5" s="31">
        <v>1</v>
      </c>
      <c r="K5" s="70" t="s">
        <v>383</v>
      </c>
      <c r="L5" s="70" t="s">
        <v>85</v>
      </c>
      <c r="M5">
        <v>1</v>
      </c>
      <c r="N5" s="70" t="s">
        <v>145</v>
      </c>
      <c r="O5" s="70" t="s">
        <v>135</v>
      </c>
      <c r="P5" s="70" t="s">
        <v>1376</v>
      </c>
      <c r="Q5" s="70" t="s">
        <v>924</v>
      </c>
      <c r="R5">
        <v>10</v>
      </c>
      <c r="S5">
        <v>654450</v>
      </c>
      <c r="T5">
        <v>5553900</v>
      </c>
      <c r="U5">
        <v>1368705</v>
      </c>
      <c r="V5">
        <v>580269</v>
      </c>
    </row>
    <row r="6" spans="1:28" x14ac:dyDescent="0.2">
      <c r="A6" s="115" t="s">
        <v>619</v>
      </c>
      <c r="B6" s="54">
        <v>41743</v>
      </c>
      <c r="C6" s="69">
        <f>YEAR($B6)</f>
        <v>2014</v>
      </c>
      <c r="D6" s="69">
        <f>MONTH($B6)</f>
        <v>4</v>
      </c>
      <c r="E6" s="69">
        <f>DAY($B6)</f>
        <v>14</v>
      </c>
      <c r="F6" s="69" t="s">
        <v>382</v>
      </c>
      <c r="G6" s="70" t="s">
        <v>904</v>
      </c>
      <c r="H6" s="70" t="s">
        <v>903</v>
      </c>
      <c r="I6" s="52">
        <v>0.36527777777777781</v>
      </c>
      <c r="J6" s="31">
        <v>1</v>
      </c>
      <c r="K6" s="70" t="s">
        <v>383</v>
      </c>
      <c r="L6" s="70" t="s">
        <v>87</v>
      </c>
      <c r="M6">
        <v>1</v>
      </c>
      <c r="N6" s="70" t="s">
        <v>145</v>
      </c>
      <c r="O6" s="70" t="s">
        <v>135</v>
      </c>
      <c r="P6" s="70" t="s">
        <v>1377</v>
      </c>
      <c r="Q6" s="70" t="s">
        <v>925</v>
      </c>
      <c r="R6">
        <v>10</v>
      </c>
      <c r="S6">
        <v>645396</v>
      </c>
      <c r="T6">
        <v>5559157</v>
      </c>
      <c r="U6">
        <v>1359429</v>
      </c>
      <c r="V6">
        <v>585125</v>
      </c>
    </row>
    <row r="7" spans="1:28" x14ac:dyDescent="0.2">
      <c r="A7" s="115" t="s">
        <v>619</v>
      </c>
      <c r="B7" s="54">
        <v>41743</v>
      </c>
      <c r="C7" s="69">
        <f t="shared" ref="C7:C22" si="3">YEAR($B7)</f>
        <v>2014</v>
      </c>
      <c r="D7" s="69">
        <f t="shared" ref="D7:D22" si="4">MONTH($B7)</f>
        <v>4</v>
      </c>
      <c r="E7" s="69">
        <f t="shared" ref="E7:E22" si="5">DAY($B7)</f>
        <v>14</v>
      </c>
      <c r="F7" s="69" t="s">
        <v>382</v>
      </c>
      <c r="G7" s="70" t="s">
        <v>904</v>
      </c>
      <c r="H7" s="70" t="s">
        <v>903</v>
      </c>
      <c r="I7" s="52">
        <v>0.36944444444444446</v>
      </c>
      <c r="J7" s="31">
        <v>1</v>
      </c>
      <c r="K7" s="70" t="s">
        <v>383</v>
      </c>
      <c r="L7" s="70" t="s">
        <v>87</v>
      </c>
      <c r="M7">
        <v>1</v>
      </c>
      <c r="N7" s="70" t="s">
        <v>145</v>
      </c>
      <c r="O7" s="70" t="s">
        <v>135</v>
      </c>
      <c r="P7" s="70" t="s">
        <v>1378</v>
      </c>
      <c r="Q7" s="70" t="s">
        <v>925</v>
      </c>
      <c r="R7">
        <v>10</v>
      </c>
      <c r="S7">
        <v>645440</v>
      </c>
      <c r="T7">
        <v>5559500</v>
      </c>
      <c r="U7">
        <v>1359458</v>
      </c>
      <c r="V7">
        <v>585470</v>
      </c>
    </row>
    <row r="8" spans="1:28" x14ac:dyDescent="0.2">
      <c r="A8" s="115" t="s">
        <v>619</v>
      </c>
      <c r="B8" s="54">
        <v>41743</v>
      </c>
      <c r="C8" s="69">
        <f t="shared" si="3"/>
        <v>2014</v>
      </c>
      <c r="D8" s="69">
        <f t="shared" si="4"/>
        <v>4</v>
      </c>
      <c r="E8" s="69">
        <f t="shared" si="5"/>
        <v>14</v>
      </c>
      <c r="F8" s="69" t="s">
        <v>382</v>
      </c>
      <c r="G8" s="70" t="s">
        <v>904</v>
      </c>
      <c r="H8" s="70" t="s">
        <v>903</v>
      </c>
      <c r="I8" s="52">
        <v>0.3972222222222222</v>
      </c>
      <c r="J8" s="31">
        <v>1</v>
      </c>
      <c r="K8" s="70" t="s">
        <v>383</v>
      </c>
      <c r="L8" s="70" t="s">
        <v>85</v>
      </c>
      <c r="M8">
        <v>1</v>
      </c>
      <c r="N8" s="70" t="s">
        <v>145</v>
      </c>
      <c r="O8" s="70" t="s">
        <v>135</v>
      </c>
      <c r="P8" s="70" t="s">
        <v>1379</v>
      </c>
      <c r="Q8" s="70" t="s">
        <v>925</v>
      </c>
      <c r="R8">
        <v>10</v>
      </c>
      <c r="S8">
        <v>646400</v>
      </c>
      <c r="T8">
        <v>5559550</v>
      </c>
      <c r="U8">
        <v>1360415</v>
      </c>
      <c r="V8">
        <v>585562</v>
      </c>
    </row>
    <row r="9" spans="1:28" x14ac:dyDescent="0.2">
      <c r="A9" s="115" t="s">
        <v>381</v>
      </c>
      <c r="B9" s="54">
        <v>41750</v>
      </c>
      <c r="C9" s="69">
        <f t="shared" si="3"/>
        <v>2014</v>
      </c>
      <c r="D9" s="69">
        <f t="shared" si="4"/>
        <v>4</v>
      </c>
      <c r="E9" s="69">
        <f t="shared" si="5"/>
        <v>21</v>
      </c>
      <c r="F9" s="69" t="s">
        <v>382</v>
      </c>
      <c r="G9" s="70" t="s">
        <v>904</v>
      </c>
      <c r="H9" s="70" t="s">
        <v>903</v>
      </c>
      <c r="I9" s="52">
        <v>0.61805555555555558</v>
      </c>
      <c r="J9" s="31">
        <v>1</v>
      </c>
      <c r="K9" s="70" t="s">
        <v>383</v>
      </c>
      <c r="L9" s="70" t="s">
        <v>87</v>
      </c>
      <c r="M9">
        <v>1</v>
      </c>
      <c r="N9" s="70" t="s">
        <v>145</v>
      </c>
      <c r="O9" s="70" t="s">
        <v>135</v>
      </c>
      <c r="P9" s="70" t="s">
        <v>1370</v>
      </c>
      <c r="Q9" s="70" t="s">
        <v>927</v>
      </c>
      <c r="R9">
        <v>11</v>
      </c>
      <c r="S9">
        <v>324450</v>
      </c>
      <c r="T9">
        <v>5437000</v>
      </c>
      <c r="U9">
        <v>1481997</v>
      </c>
      <c r="V9">
        <v>471865</v>
      </c>
    </row>
    <row r="10" spans="1:28" x14ac:dyDescent="0.2">
      <c r="A10" s="115" t="s">
        <v>381</v>
      </c>
      <c r="B10" s="54">
        <v>41750</v>
      </c>
      <c r="C10" s="69">
        <f t="shared" si="3"/>
        <v>2014</v>
      </c>
      <c r="D10" s="69">
        <f t="shared" si="4"/>
        <v>4</v>
      </c>
      <c r="E10" s="69">
        <f t="shared" si="5"/>
        <v>21</v>
      </c>
      <c r="F10" s="69" t="s">
        <v>382</v>
      </c>
      <c r="G10" s="70" t="s">
        <v>904</v>
      </c>
      <c r="H10" s="70" t="s">
        <v>903</v>
      </c>
      <c r="I10" s="52">
        <v>0.40486111111111112</v>
      </c>
      <c r="J10" s="31">
        <v>1</v>
      </c>
      <c r="K10" s="70" t="s">
        <v>383</v>
      </c>
      <c r="L10" s="70" t="s">
        <v>87</v>
      </c>
      <c r="M10">
        <v>1</v>
      </c>
      <c r="N10" s="70" t="s">
        <v>145</v>
      </c>
      <c r="O10" s="70" t="s">
        <v>135</v>
      </c>
      <c r="P10" s="70" t="s">
        <v>1371</v>
      </c>
      <c r="Q10" s="70" t="s">
        <v>928</v>
      </c>
      <c r="R10">
        <v>11</v>
      </c>
      <c r="S10">
        <v>325375</v>
      </c>
      <c r="T10">
        <v>5467425</v>
      </c>
      <c r="U10">
        <v>1479126</v>
      </c>
      <c r="V10">
        <v>502138</v>
      </c>
    </row>
    <row r="11" spans="1:28" x14ac:dyDescent="0.2">
      <c r="A11" s="115" t="s">
        <v>381</v>
      </c>
      <c r="B11" s="54">
        <v>41750</v>
      </c>
      <c r="C11" s="69">
        <f t="shared" si="3"/>
        <v>2014</v>
      </c>
      <c r="D11" s="69">
        <f t="shared" si="4"/>
        <v>4</v>
      </c>
      <c r="E11" s="69">
        <f t="shared" si="5"/>
        <v>21</v>
      </c>
      <c r="F11" s="69" t="s">
        <v>382</v>
      </c>
      <c r="G11" s="70" t="s">
        <v>904</v>
      </c>
      <c r="H11" s="70" t="s">
        <v>903</v>
      </c>
      <c r="I11" s="52">
        <v>0.43402777777777773</v>
      </c>
      <c r="J11" s="31">
        <v>1</v>
      </c>
      <c r="K11" s="70" t="s">
        <v>383</v>
      </c>
      <c r="L11" s="70" t="s">
        <v>83</v>
      </c>
      <c r="M11">
        <v>1</v>
      </c>
      <c r="N11" s="70" t="s">
        <v>145</v>
      </c>
      <c r="O11" s="70" t="s">
        <v>75</v>
      </c>
      <c r="P11" s="70" t="s">
        <v>1372</v>
      </c>
      <c r="Q11" s="70" t="s">
        <v>931</v>
      </c>
      <c r="R11">
        <v>11</v>
      </c>
      <c r="S11">
        <v>322435</v>
      </c>
      <c r="T11">
        <v>5462862</v>
      </c>
      <c r="U11">
        <v>1476775</v>
      </c>
      <c r="V11">
        <v>497248</v>
      </c>
    </row>
    <row r="12" spans="1:28" x14ac:dyDescent="0.2">
      <c r="A12" s="115" t="s">
        <v>381</v>
      </c>
      <c r="B12" s="54">
        <v>41750</v>
      </c>
      <c r="C12" s="69">
        <f t="shared" si="3"/>
        <v>2014</v>
      </c>
      <c r="D12" s="69">
        <f t="shared" si="4"/>
        <v>4</v>
      </c>
      <c r="E12" s="69">
        <f t="shared" si="5"/>
        <v>21</v>
      </c>
      <c r="F12" s="69" t="s">
        <v>382</v>
      </c>
      <c r="G12" s="70" t="s">
        <v>904</v>
      </c>
      <c r="H12" s="70" t="s">
        <v>903</v>
      </c>
      <c r="I12" s="52">
        <v>0.43402777777777773</v>
      </c>
      <c r="J12" s="31">
        <v>1</v>
      </c>
      <c r="K12" s="70" t="s">
        <v>383</v>
      </c>
      <c r="L12" s="70" t="s">
        <v>83</v>
      </c>
      <c r="M12">
        <v>2</v>
      </c>
      <c r="N12" s="70" t="s">
        <v>145</v>
      </c>
      <c r="O12" s="70" t="s">
        <v>384</v>
      </c>
      <c r="P12" s="70" t="s">
        <v>1373</v>
      </c>
      <c r="Q12" s="70" t="s">
        <v>931</v>
      </c>
      <c r="R12">
        <v>11</v>
      </c>
      <c r="S12">
        <v>322547</v>
      </c>
      <c r="T12">
        <v>5462801</v>
      </c>
      <c r="U12">
        <v>1476894</v>
      </c>
      <c r="V12">
        <v>497201</v>
      </c>
    </row>
    <row r="13" spans="1:28" x14ac:dyDescent="0.2">
      <c r="A13" s="115" t="s">
        <v>371</v>
      </c>
      <c r="B13" s="54">
        <v>41752</v>
      </c>
      <c r="C13" s="69">
        <f t="shared" si="3"/>
        <v>2014</v>
      </c>
      <c r="D13" s="69">
        <f t="shared" si="4"/>
        <v>4</v>
      </c>
      <c r="E13" s="69">
        <f t="shared" si="5"/>
        <v>23</v>
      </c>
      <c r="F13" s="69" t="s">
        <v>382</v>
      </c>
      <c r="G13" s="70" t="s">
        <v>904</v>
      </c>
      <c r="H13" s="70" t="s">
        <v>903</v>
      </c>
      <c r="I13" s="52">
        <v>0.52361111111111114</v>
      </c>
      <c r="J13" s="31">
        <v>1</v>
      </c>
      <c r="K13" s="70" t="s">
        <v>383</v>
      </c>
      <c r="L13" s="70" t="s">
        <v>83</v>
      </c>
      <c r="M13">
        <v>1</v>
      </c>
      <c r="N13" s="70" t="s">
        <v>145</v>
      </c>
      <c r="O13" s="70" t="s">
        <v>75</v>
      </c>
      <c r="P13" s="70" t="s">
        <v>1365</v>
      </c>
      <c r="Q13" s="70" t="s">
        <v>937</v>
      </c>
      <c r="R13">
        <v>11</v>
      </c>
      <c r="S13">
        <v>363405</v>
      </c>
      <c r="T13">
        <v>5437392</v>
      </c>
      <c r="U13">
        <v>1520649</v>
      </c>
      <c r="V13">
        <v>477119</v>
      </c>
    </row>
    <row r="14" spans="1:28" x14ac:dyDescent="0.2">
      <c r="A14" s="115" t="s">
        <v>371</v>
      </c>
      <c r="B14" s="54">
        <v>41753</v>
      </c>
      <c r="C14" s="69">
        <f t="shared" si="3"/>
        <v>2014</v>
      </c>
      <c r="D14" s="69">
        <f t="shared" si="4"/>
        <v>4</v>
      </c>
      <c r="E14" s="69">
        <f t="shared" si="5"/>
        <v>24</v>
      </c>
      <c r="F14" s="69" t="s">
        <v>382</v>
      </c>
      <c r="G14" s="60" t="s">
        <v>487</v>
      </c>
      <c r="H14" s="70" t="s">
        <v>939</v>
      </c>
      <c r="I14" s="52">
        <v>0.43472222222222223</v>
      </c>
      <c r="J14" s="31">
        <v>1</v>
      </c>
      <c r="K14" s="70" t="s">
        <v>383</v>
      </c>
      <c r="L14" s="70" t="s">
        <v>87</v>
      </c>
      <c r="M14">
        <v>1</v>
      </c>
      <c r="N14" s="70" t="s">
        <v>145</v>
      </c>
      <c r="O14" s="70" t="s">
        <v>135</v>
      </c>
      <c r="P14" s="70" t="s">
        <v>1366</v>
      </c>
      <c r="Q14" s="70" t="s">
        <v>940</v>
      </c>
      <c r="R14">
        <v>11</v>
      </c>
      <c r="S14">
        <v>370355</v>
      </c>
      <c r="T14">
        <v>5437364</v>
      </c>
      <c r="U14">
        <v>1527557</v>
      </c>
      <c r="V14">
        <v>477961</v>
      </c>
    </row>
    <row r="15" spans="1:28" x14ac:dyDescent="0.2">
      <c r="A15" s="115" t="s">
        <v>371</v>
      </c>
      <c r="B15" s="54">
        <v>41755</v>
      </c>
      <c r="C15" s="69">
        <f t="shared" si="3"/>
        <v>2014</v>
      </c>
      <c r="D15" s="69">
        <f t="shared" si="4"/>
        <v>4</v>
      </c>
      <c r="E15" s="69">
        <f t="shared" si="5"/>
        <v>26</v>
      </c>
      <c r="F15" s="69" t="s">
        <v>926</v>
      </c>
      <c r="G15" s="70" t="s">
        <v>904</v>
      </c>
      <c r="H15" s="70" t="s">
        <v>903</v>
      </c>
      <c r="I15" s="52">
        <v>0.31944444444444448</v>
      </c>
      <c r="J15" s="31">
        <v>1</v>
      </c>
      <c r="K15" s="70" t="s">
        <v>383</v>
      </c>
      <c r="L15" s="70" t="s">
        <v>87</v>
      </c>
      <c r="M15">
        <v>1</v>
      </c>
      <c r="N15" s="70" t="s">
        <v>145</v>
      </c>
      <c r="O15" s="70" t="s">
        <v>135</v>
      </c>
      <c r="P15" s="70" t="s">
        <v>1395</v>
      </c>
      <c r="Q15" s="70" t="s">
        <v>1396</v>
      </c>
      <c r="R15">
        <v>11</v>
      </c>
      <c r="S15">
        <v>334755</v>
      </c>
      <c r="T15">
        <v>5437268</v>
      </c>
      <c r="U15">
        <v>1492201</v>
      </c>
      <c r="V15">
        <v>473415</v>
      </c>
    </row>
    <row r="16" spans="1:28" x14ac:dyDescent="0.2">
      <c r="A16" s="115" t="s">
        <v>371</v>
      </c>
      <c r="B16" s="54">
        <v>41755</v>
      </c>
      <c r="C16" s="69">
        <f t="shared" si="3"/>
        <v>2014</v>
      </c>
      <c r="D16" s="69">
        <f t="shared" si="4"/>
        <v>4</v>
      </c>
      <c r="E16" s="69">
        <f t="shared" si="5"/>
        <v>26</v>
      </c>
      <c r="F16" s="69" t="s">
        <v>382</v>
      </c>
      <c r="G16" s="70" t="s">
        <v>904</v>
      </c>
      <c r="H16" s="70" t="s">
        <v>903</v>
      </c>
      <c r="I16" s="52">
        <v>0.56458333333333333</v>
      </c>
      <c r="J16" s="31">
        <v>1</v>
      </c>
      <c r="K16" s="70" t="s">
        <v>383</v>
      </c>
      <c r="L16" s="70" t="s">
        <v>85</v>
      </c>
      <c r="M16">
        <v>1</v>
      </c>
      <c r="N16" s="70" t="s">
        <v>145</v>
      </c>
      <c r="O16" s="70" t="s">
        <v>135</v>
      </c>
      <c r="P16" s="70" t="s">
        <v>1367</v>
      </c>
      <c r="Q16" s="70" t="s">
        <v>942</v>
      </c>
      <c r="R16">
        <v>11</v>
      </c>
      <c r="S16">
        <v>341970</v>
      </c>
      <c r="T16">
        <v>5436130</v>
      </c>
      <c r="U16">
        <v>1499511</v>
      </c>
      <c r="V16">
        <v>473188</v>
      </c>
    </row>
    <row r="17" spans="1:22" x14ac:dyDescent="0.2">
      <c r="A17" s="115" t="s">
        <v>381</v>
      </c>
      <c r="B17" s="54">
        <v>41765</v>
      </c>
      <c r="C17" s="69">
        <f t="shared" si="3"/>
        <v>2014</v>
      </c>
      <c r="D17" s="69">
        <f t="shared" si="4"/>
        <v>5</v>
      </c>
      <c r="E17" s="69">
        <f t="shared" si="5"/>
        <v>6</v>
      </c>
      <c r="F17" s="69" t="s">
        <v>382</v>
      </c>
      <c r="G17" s="70" t="s">
        <v>904</v>
      </c>
      <c r="H17" s="70" t="s">
        <v>903</v>
      </c>
      <c r="I17" s="52">
        <v>0.28125</v>
      </c>
      <c r="J17" s="31">
        <v>1</v>
      </c>
      <c r="K17" s="70" t="s">
        <v>383</v>
      </c>
      <c r="L17" s="70" t="s">
        <v>85</v>
      </c>
      <c r="M17">
        <v>1</v>
      </c>
      <c r="N17" s="70" t="s">
        <v>145</v>
      </c>
      <c r="O17" s="70" t="s">
        <v>135</v>
      </c>
      <c r="P17" s="70" t="s">
        <v>1374</v>
      </c>
      <c r="Q17" s="70" t="s">
        <v>956</v>
      </c>
      <c r="R17">
        <v>11</v>
      </c>
      <c r="S17">
        <v>327650</v>
      </c>
      <c r="T17">
        <v>5450700</v>
      </c>
      <c r="U17">
        <v>1483470</v>
      </c>
      <c r="V17">
        <v>485842</v>
      </c>
    </row>
    <row r="18" spans="1:22" x14ac:dyDescent="0.2">
      <c r="A18" s="115" t="s">
        <v>381</v>
      </c>
      <c r="B18" s="54">
        <v>41774</v>
      </c>
      <c r="C18" s="69">
        <f t="shared" si="3"/>
        <v>2014</v>
      </c>
      <c r="D18" s="69">
        <f t="shared" si="4"/>
        <v>5</v>
      </c>
      <c r="E18" s="69">
        <f t="shared" si="5"/>
        <v>15</v>
      </c>
      <c r="F18" s="69" t="s">
        <v>382</v>
      </c>
      <c r="G18" s="70" t="s">
        <v>904</v>
      </c>
      <c r="H18" s="70" t="s">
        <v>903</v>
      </c>
      <c r="I18" s="52">
        <v>0.33194444444444443</v>
      </c>
      <c r="J18" s="31">
        <v>1</v>
      </c>
      <c r="K18" s="70" t="s">
        <v>383</v>
      </c>
      <c r="L18" s="70" t="s">
        <v>83</v>
      </c>
      <c r="M18">
        <v>1</v>
      </c>
      <c r="N18" s="70" t="s">
        <v>145</v>
      </c>
      <c r="O18" s="70" t="s">
        <v>75</v>
      </c>
      <c r="P18" s="70" t="s">
        <v>1384</v>
      </c>
      <c r="Q18" s="70" t="s">
        <v>1387</v>
      </c>
      <c r="R18">
        <v>11</v>
      </c>
      <c r="S18">
        <v>327860</v>
      </c>
      <c r="T18">
        <v>5458950</v>
      </c>
      <c r="U18">
        <v>1482650</v>
      </c>
      <c r="V18">
        <v>494046</v>
      </c>
    </row>
    <row r="19" spans="1:22" x14ac:dyDescent="0.2">
      <c r="A19" s="115" t="s">
        <v>381</v>
      </c>
      <c r="B19" s="54">
        <v>41774</v>
      </c>
      <c r="C19" s="69">
        <f t="shared" si="3"/>
        <v>2014</v>
      </c>
      <c r="D19" s="69">
        <f t="shared" si="4"/>
        <v>5</v>
      </c>
      <c r="E19" s="69">
        <f t="shared" si="5"/>
        <v>15</v>
      </c>
      <c r="F19" s="69" t="s">
        <v>382</v>
      </c>
      <c r="G19" s="70" t="s">
        <v>904</v>
      </c>
      <c r="H19" s="70" t="s">
        <v>903</v>
      </c>
      <c r="I19" s="52">
        <v>0.39444444444444443</v>
      </c>
      <c r="J19" s="31">
        <v>1</v>
      </c>
      <c r="K19" s="70" t="s">
        <v>383</v>
      </c>
      <c r="L19" s="70" t="s">
        <v>83</v>
      </c>
      <c r="M19">
        <v>1</v>
      </c>
      <c r="N19" s="70" t="s">
        <v>145</v>
      </c>
      <c r="O19" s="70" t="s">
        <v>74</v>
      </c>
      <c r="P19" s="70" t="s">
        <v>1385</v>
      </c>
      <c r="Q19" s="70" t="s">
        <v>1386</v>
      </c>
      <c r="R19">
        <v>11</v>
      </c>
      <c r="S19">
        <v>327200</v>
      </c>
      <c r="T19">
        <v>5459975</v>
      </c>
      <c r="U19">
        <v>1481867</v>
      </c>
      <c r="V19">
        <v>494980</v>
      </c>
    </row>
    <row r="20" spans="1:22" x14ac:dyDescent="0.2">
      <c r="A20" s="115" t="s">
        <v>381</v>
      </c>
      <c r="B20" s="54">
        <v>41776</v>
      </c>
      <c r="C20" s="69">
        <f t="shared" si="3"/>
        <v>2014</v>
      </c>
      <c r="D20" s="69">
        <f t="shared" si="4"/>
        <v>5</v>
      </c>
      <c r="E20" s="69">
        <f t="shared" si="5"/>
        <v>17</v>
      </c>
      <c r="F20" s="69" t="s">
        <v>382</v>
      </c>
      <c r="G20" s="70" t="s">
        <v>904</v>
      </c>
      <c r="H20" s="70" t="s">
        <v>903</v>
      </c>
      <c r="I20" s="52">
        <v>0.41666666666666669</v>
      </c>
      <c r="J20" s="31">
        <v>1</v>
      </c>
      <c r="K20" s="70" t="s">
        <v>383</v>
      </c>
      <c r="L20" s="70" t="s">
        <v>83</v>
      </c>
      <c r="M20">
        <v>2</v>
      </c>
      <c r="N20" s="70" t="s">
        <v>145</v>
      </c>
      <c r="O20" s="70" t="s">
        <v>384</v>
      </c>
      <c r="P20" s="70" t="s">
        <v>1394</v>
      </c>
      <c r="Q20" s="70" t="s">
        <v>1397</v>
      </c>
      <c r="R20">
        <v>11</v>
      </c>
      <c r="S20" s="70">
        <v>324255</v>
      </c>
      <c r="T20" s="70">
        <v>5465470</v>
      </c>
      <c r="U20">
        <v>1478258</v>
      </c>
      <c r="V20">
        <v>500060</v>
      </c>
    </row>
    <row r="21" spans="1:22" x14ac:dyDescent="0.2">
      <c r="A21" s="115" t="s">
        <v>619</v>
      </c>
      <c r="B21" s="139">
        <v>41745</v>
      </c>
      <c r="C21" s="69">
        <f t="shared" si="3"/>
        <v>2014</v>
      </c>
      <c r="D21" s="69">
        <f t="shared" si="4"/>
        <v>4</v>
      </c>
      <c r="E21" s="69">
        <f t="shared" si="5"/>
        <v>16</v>
      </c>
      <c r="F21" s="69" t="s">
        <v>382</v>
      </c>
      <c r="G21" s="137" t="s">
        <v>684</v>
      </c>
      <c r="H21" s="70" t="s">
        <v>1403</v>
      </c>
      <c r="I21" s="52">
        <v>0.28541666666666665</v>
      </c>
      <c r="J21" s="31">
        <v>1</v>
      </c>
      <c r="K21" s="70" t="s">
        <v>383</v>
      </c>
      <c r="L21" s="70" t="s">
        <v>87</v>
      </c>
      <c r="M21">
        <v>1</v>
      </c>
      <c r="N21" s="70" t="s">
        <v>145</v>
      </c>
      <c r="O21" s="70" t="s">
        <v>135</v>
      </c>
      <c r="P21" s="144" t="s">
        <v>1401</v>
      </c>
      <c r="Q21" s="70" t="s">
        <v>1404</v>
      </c>
      <c r="R21">
        <v>10</v>
      </c>
      <c r="S21">
        <v>664164</v>
      </c>
      <c r="T21">
        <v>5536465</v>
      </c>
      <c r="U21">
        <v>1379180</v>
      </c>
      <c r="V21">
        <v>563279</v>
      </c>
    </row>
    <row r="22" spans="1:22" x14ac:dyDescent="0.2">
      <c r="A22" s="115" t="s">
        <v>619</v>
      </c>
      <c r="B22" s="139">
        <v>41745</v>
      </c>
      <c r="C22" s="69">
        <f t="shared" si="3"/>
        <v>2014</v>
      </c>
      <c r="D22" s="69">
        <f t="shared" si="4"/>
        <v>4</v>
      </c>
      <c r="E22" s="69">
        <f t="shared" si="5"/>
        <v>16</v>
      </c>
      <c r="F22" s="69" t="s">
        <v>382</v>
      </c>
      <c r="G22" s="137" t="s">
        <v>676</v>
      </c>
      <c r="H22" s="70" t="s">
        <v>1403</v>
      </c>
      <c r="I22" s="57">
        <v>0.38750000000000001</v>
      </c>
      <c r="J22" s="31">
        <v>1</v>
      </c>
      <c r="K22" s="70" t="s">
        <v>383</v>
      </c>
      <c r="L22" s="70" t="s">
        <v>85</v>
      </c>
      <c r="M22">
        <v>1</v>
      </c>
      <c r="N22" s="70" t="s">
        <v>145</v>
      </c>
      <c r="O22" s="70" t="s">
        <v>135</v>
      </c>
      <c r="P22" s="144" t="s">
        <v>1402</v>
      </c>
      <c r="Q22" s="70" t="s">
        <v>1404</v>
      </c>
      <c r="R22">
        <v>10</v>
      </c>
      <c r="S22">
        <v>661019.02402866515</v>
      </c>
      <c r="T22">
        <v>5533990.3777758433</v>
      </c>
      <c r="U22" t="s">
        <v>1400</v>
      </c>
      <c r="V22" t="s">
        <v>1399</v>
      </c>
    </row>
    <row r="23" spans="1:22" x14ac:dyDescent="0.2">
      <c r="A23" s="54"/>
      <c r="B23" s="54"/>
      <c r="C23" s="69"/>
      <c r="D23" s="69"/>
      <c r="E23" s="69"/>
      <c r="F23" s="31"/>
      <c r="I23" s="52"/>
      <c r="J23" s="31"/>
    </row>
    <row r="24" spans="1:22" x14ac:dyDescent="0.2">
      <c r="A24" s="54"/>
      <c r="B24" s="54"/>
      <c r="C24" s="69"/>
      <c r="D24" s="69"/>
      <c r="E24" s="69"/>
      <c r="F24" s="31"/>
      <c r="I24" s="52"/>
      <c r="J24" s="31"/>
    </row>
    <row r="25" spans="1:22" x14ac:dyDescent="0.2">
      <c r="A25" s="54"/>
      <c r="B25" s="54"/>
      <c r="C25" s="69"/>
      <c r="D25" s="69"/>
      <c r="E25" s="69"/>
      <c r="F25" s="31"/>
      <c r="I25" s="52"/>
      <c r="J25" s="31"/>
    </row>
    <row r="26" spans="1:22" x14ac:dyDescent="0.2">
      <c r="A26" s="54"/>
      <c r="B26" s="54"/>
      <c r="C26" s="69"/>
      <c r="D26" s="69"/>
      <c r="E26" s="69"/>
      <c r="F26" s="31"/>
      <c r="I26" s="52"/>
      <c r="J26" s="31"/>
    </row>
    <row r="27" spans="1:22" x14ac:dyDescent="0.2">
      <c r="A27" s="54"/>
      <c r="B27" s="54"/>
      <c r="C27" s="69"/>
      <c r="D27" s="69"/>
      <c r="E27" s="69"/>
      <c r="F27" s="31"/>
      <c r="I27" s="52"/>
      <c r="J27" s="31"/>
    </row>
    <row r="28" spans="1:22" x14ac:dyDescent="0.2">
      <c r="A28" s="54"/>
      <c r="B28" s="54"/>
      <c r="C28" s="69"/>
      <c r="D28" s="69"/>
      <c r="E28" s="69"/>
      <c r="F28" s="31"/>
      <c r="I28" s="52"/>
      <c r="J28" s="31"/>
    </row>
    <row r="29" spans="1:22" x14ac:dyDescent="0.2">
      <c r="A29" s="54"/>
      <c r="B29" s="54"/>
      <c r="C29" s="69"/>
      <c r="D29" s="69"/>
      <c r="E29" s="69"/>
      <c r="F29" s="31"/>
      <c r="I29" s="52"/>
      <c r="J29" s="31"/>
    </row>
    <row r="30" spans="1:22" x14ac:dyDescent="0.2">
      <c r="A30" s="54"/>
      <c r="B30" s="54"/>
      <c r="C30" s="69"/>
      <c r="D30" s="69"/>
      <c r="E30" s="69"/>
      <c r="F30" s="31"/>
      <c r="I30" s="52"/>
      <c r="J30" s="31"/>
    </row>
    <row r="31" spans="1:22" x14ac:dyDescent="0.2">
      <c r="A31" s="54"/>
      <c r="B31" s="54"/>
      <c r="C31" s="69"/>
      <c r="D31" s="69"/>
      <c r="E31" s="69"/>
      <c r="F31" s="31"/>
      <c r="I31" s="52"/>
      <c r="J31" s="31"/>
    </row>
    <row r="32" spans="1:22" x14ac:dyDescent="0.2">
      <c r="A32" s="54"/>
      <c r="B32" s="54"/>
      <c r="C32" s="69"/>
      <c r="D32" s="69"/>
      <c r="E32" s="69"/>
      <c r="F32" s="31"/>
      <c r="I32" s="52"/>
      <c r="J32" s="31"/>
    </row>
    <row r="33" spans="1:11" x14ac:dyDescent="0.2">
      <c r="A33" s="54"/>
      <c r="B33" s="54"/>
      <c r="C33" s="69"/>
      <c r="D33" s="69"/>
      <c r="E33" s="69"/>
      <c r="F33" s="31"/>
      <c r="I33" s="52"/>
      <c r="J33" s="31"/>
    </row>
    <row r="34" spans="1:11" x14ac:dyDescent="0.2">
      <c r="A34" s="54"/>
      <c r="B34" s="54"/>
      <c r="C34" s="69"/>
      <c r="D34" s="69"/>
      <c r="E34" s="69"/>
      <c r="F34" s="31"/>
      <c r="I34" s="52"/>
      <c r="J34" s="31"/>
    </row>
    <row r="35" spans="1:11" x14ac:dyDescent="0.2">
      <c r="A35" s="54"/>
      <c r="B35" s="54"/>
      <c r="C35" s="69"/>
      <c r="D35" s="69"/>
      <c r="E35" s="69"/>
      <c r="F35" s="31"/>
      <c r="I35" s="52"/>
      <c r="J35" s="31"/>
    </row>
    <row r="36" spans="1:11" x14ac:dyDescent="0.2">
      <c r="A36" s="54"/>
      <c r="B36" s="54"/>
      <c r="C36" s="69"/>
      <c r="D36" s="69"/>
      <c r="E36" s="69"/>
      <c r="F36" s="31"/>
      <c r="I36" s="52"/>
      <c r="J36" s="31"/>
    </row>
    <row r="37" spans="1:11" x14ac:dyDescent="0.2">
      <c r="A37" s="54"/>
      <c r="B37" s="54"/>
      <c r="C37" s="69"/>
      <c r="D37" s="69"/>
      <c r="E37" s="69"/>
      <c r="F37" s="31"/>
      <c r="G37" s="70"/>
      <c r="I37" s="52"/>
      <c r="J37" s="31"/>
    </row>
    <row r="38" spans="1:11" x14ac:dyDescent="0.2">
      <c r="A38" s="54"/>
      <c r="B38" s="54"/>
      <c r="C38" s="69"/>
      <c r="D38" s="69"/>
      <c r="E38" s="69"/>
      <c r="F38" s="31"/>
      <c r="G38" s="70"/>
      <c r="I38" s="52"/>
      <c r="J38" s="31"/>
    </row>
    <row r="39" spans="1:11" x14ac:dyDescent="0.2">
      <c r="A39" s="54"/>
      <c r="B39" s="54"/>
      <c r="C39" s="69"/>
      <c r="D39" s="69"/>
      <c r="E39" s="69"/>
      <c r="F39" s="31"/>
      <c r="I39" s="52"/>
      <c r="J39" s="31"/>
    </row>
    <row r="40" spans="1:11" x14ac:dyDescent="0.2">
      <c r="A40" s="54"/>
      <c r="B40" s="54"/>
      <c r="C40" s="69"/>
      <c r="D40" s="69"/>
      <c r="E40" s="69"/>
      <c r="F40" s="31"/>
      <c r="I40" s="52"/>
      <c r="J40" s="31"/>
    </row>
    <row r="41" spans="1:11" x14ac:dyDescent="0.2">
      <c r="A41" s="54"/>
      <c r="B41" s="54"/>
      <c r="C41" s="69"/>
      <c r="D41" s="69"/>
      <c r="E41" s="69"/>
      <c r="F41" s="31"/>
      <c r="I41" s="52"/>
      <c r="J41" s="31"/>
    </row>
    <row r="42" spans="1:11" x14ac:dyDescent="0.2">
      <c r="A42" s="54"/>
      <c r="B42" s="54"/>
      <c r="C42" s="69"/>
      <c r="D42" s="69"/>
      <c r="E42" s="69"/>
      <c r="F42" s="31"/>
      <c r="I42" s="52"/>
      <c r="J42" s="31"/>
    </row>
    <row r="43" spans="1:11" x14ac:dyDescent="0.2">
      <c r="A43" s="54"/>
      <c r="B43" s="54"/>
      <c r="C43" s="69"/>
      <c r="D43" s="69"/>
      <c r="E43" s="69"/>
      <c r="F43" s="31"/>
      <c r="I43" s="52"/>
      <c r="J43" s="31"/>
    </row>
    <row r="44" spans="1:11" x14ac:dyDescent="0.2">
      <c r="A44" s="54"/>
      <c r="B44" s="54"/>
      <c r="C44" s="69"/>
      <c r="D44" s="69"/>
      <c r="E44" s="69"/>
      <c r="F44" s="31"/>
      <c r="I44" s="52"/>
      <c r="J44" s="31"/>
    </row>
    <row r="45" spans="1:11" x14ac:dyDescent="0.2">
      <c r="A45" s="54"/>
      <c r="B45" s="54"/>
      <c r="C45" s="69"/>
      <c r="D45" s="69"/>
      <c r="E45" s="69"/>
      <c r="F45" s="31"/>
      <c r="I45" s="52"/>
      <c r="J45" s="31"/>
    </row>
    <row r="46" spans="1:11" x14ac:dyDescent="0.2">
      <c r="A46" s="54"/>
      <c r="B46" s="54"/>
      <c r="C46" s="69"/>
      <c r="D46" s="69"/>
      <c r="E46" s="69"/>
      <c r="F46" s="31"/>
      <c r="I46" s="52"/>
      <c r="J46" s="31"/>
    </row>
    <row r="47" spans="1:11" x14ac:dyDescent="0.2">
      <c r="A47" s="54"/>
      <c r="B47" s="54"/>
      <c r="C47" s="69"/>
      <c r="D47" s="69"/>
      <c r="E47" s="69"/>
      <c r="F47" s="31"/>
      <c r="H47" s="39"/>
      <c r="I47" s="53"/>
      <c r="J47" s="31"/>
      <c r="K47" s="39"/>
    </row>
    <row r="48" spans="1:11" x14ac:dyDescent="0.2">
      <c r="A48" s="54"/>
      <c r="B48" s="54"/>
      <c r="C48" s="69"/>
      <c r="D48" s="69"/>
      <c r="E48" s="69"/>
      <c r="F48" s="31"/>
      <c r="I48" s="52"/>
      <c r="J48" s="31"/>
    </row>
    <row r="49" spans="1:10" x14ac:dyDescent="0.2">
      <c r="A49" s="54"/>
      <c r="B49" s="54"/>
      <c r="C49" s="69"/>
      <c r="D49" s="69"/>
      <c r="E49" s="69"/>
      <c r="F49" s="31"/>
      <c r="I49" s="52"/>
      <c r="J49" s="31"/>
    </row>
    <row r="50" spans="1:10" x14ac:dyDescent="0.2">
      <c r="A50" s="54"/>
      <c r="B50" s="54"/>
      <c r="C50" s="69"/>
      <c r="D50" s="69"/>
      <c r="E50" s="69"/>
      <c r="F50" s="31"/>
      <c r="I50" s="52"/>
      <c r="J50" s="31"/>
    </row>
    <row r="51" spans="1:10" x14ac:dyDescent="0.2">
      <c r="A51" s="54"/>
      <c r="B51" s="54"/>
      <c r="C51" s="69"/>
      <c r="D51" s="69"/>
      <c r="E51" s="69"/>
      <c r="F51" s="31"/>
      <c r="I51" s="52"/>
      <c r="J51" s="31"/>
    </row>
    <row r="52" spans="1:10" x14ac:dyDescent="0.2">
      <c r="A52" s="54"/>
      <c r="B52" s="54"/>
      <c r="C52" s="69"/>
      <c r="D52" s="69"/>
      <c r="E52" s="69"/>
      <c r="F52" s="31"/>
      <c r="I52" s="52"/>
      <c r="J52" s="31"/>
    </row>
    <row r="53" spans="1:10" x14ac:dyDescent="0.2">
      <c r="A53" s="54"/>
      <c r="B53" s="54"/>
      <c r="C53" s="69"/>
      <c r="D53" s="69"/>
      <c r="E53" s="69"/>
      <c r="F53" s="31"/>
      <c r="I53" s="52"/>
      <c r="J53" s="31"/>
    </row>
    <row r="54" spans="1:10" x14ac:dyDescent="0.2">
      <c r="A54" s="54"/>
      <c r="B54" s="54"/>
      <c r="C54" s="69"/>
      <c r="D54" s="69"/>
      <c r="E54" s="69"/>
      <c r="F54" s="31"/>
      <c r="I54" s="52"/>
      <c r="J54" s="31"/>
    </row>
    <row r="55" spans="1:10" x14ac:dyDescent="0.2">
      <c r="A55" s="54"/>
      <c r="B55" s="54"/>
      <c r="C55" s="69"/>
      <c r="D55" s="69"/>
      <c r="E55" s="69"/>
      <c r="F55" s="31"/>
      <c r="H55" s="58"/>
      <c r="I55" s="52"/>
      <c r="J55" s="31"/>
    </row>
    <row r="56" spans="1:10" x14ac:dyDescent="0.2">
      <c r="A56" s="54"/>
      <c r="B56" s="54"/>
      <c r="C56" s="69"/>
      <c r="D56" s="69"/>
      <c r="E56" s="69"/>
      <c r="F56" s="31"/>
      <c r="I56" s="52"/>
      <c r="J56" s="31"/>
    </row>
    <row r="57" spans="1:10" x14ac:dyDescent="0.2">
      <c r="A57" s="54"/>
      <c r="B57" s="54"/>
      <c r="C57" s="69"/>
      <c r="D57" s="69"/>
      <c r="E57" s="69"/>
      <c r="F57" s="31"/>
      <c r="I57" s="52"/>
      <c r="J57" s="31"/>
    </row>
    <row r="58" spans="1:10" x14ac:dyDescent="0.2">
      <c r="A58" s="54"/>
      <c r="B58" s="54"/>
      <c r="C58" s="69"/>
      <c r="D58" s="69"/>
      <c r="E58" s="69"/>
      <c r="F58" s="31"/>
      <c r="I58" s="52"/>
      <c r="J58" s="31"/>
    </row>
    <row r="59" spans="1:10" x14ac:dyDescent="0.2">
      <c r="A59" s="54"/>
      <c r="B59" s="54"/>
      <c r="C59" s="69"/>
      <c r="D59" s="69"/>
      <c r="E59" s="69"/>
      <c r="F59" s="31"/>
      <c r="I59" s="52"/>
      <c r="J59" s="31"/>
    </row>
    <row r="60" spans="1:10" x14ac:dyDescent="0.2">
      <c r="A60" s="54"/>
      <c r="B60" s="54"/>
      <c r="C60" s="69"/>
      <c r="D60" s="69"/>
      <c r="E60" s="69"/>
      <c r="F60" s="31"/>
      <c r="I60" s="52"/>
      <c r="J60" s="31"/>
    </row>
    <row r="61" spans="1:10" x14ac:dyDescent="0.2">
      <c r="A61" s="54"/>
      <c r="B61" s="54"/>
      <c r="C61" s="69"/>
      <c r="D61" s="69"/>
      <c r="E61" s="69"/>
      <c r="F61" s="31"/>
      <c r="I61" s="52"/>
      <c r="J61" s="31"/>
    </row>
    <row r="62" spans="1:10" x14ac:dyDescent="0.2">
      <c r="A62" s="54"/>
      <c r="B62" s="54"/>
      <c r="C62" s="69"/>
      <c r="D62" s="69"/>
      <c r="E62" s="69"/>
      <c r="F62" s="31"/>
      <c r="I62" s="52"/>
      <c r="J62" s="31"/>
    </row>
    <row r="63" spans="1:10" x14ac:dyDescent="0.2">
      <c r="A63" s="54"/>
      <c r="B63" s="54"/>
      <c r="C63" s="69"/>
      <c r="D63" s="69"/>
      <c r="E63" s="69"/>
      <c r="F63" s="31"/>
      <c r="I63" s="52"/>
      <c r="J63" s="31"/>
    </row>
    <row r="64" spans="1:10" x14ac:dyDescent="0.2">
      <c r="A64" s="54"/>
      <c r="B64" s="54"/>
      <c r="C64" s="69"/>
      <c r="D64" s="69"/>
      <c r="E64" s="69"/>
      <c r="F64" s="31"/>
      <c r="I64" s="52"/>
      <c r="J64" s="31"/>
    </row>
    <row r="65" spans="1:10" x14ac:dyDescent="0.2">
      <c r="A65" s="54"/>
      <c r="B65" s="54"/>
      <c r="C65" s="69"/>
      <c r="D65" s="69"/>
      <c r="E65" s="69"/>
      <c r="F65" s="31"/>
      <c r="I65" s="52"/>
      <c r="J65" s="31"/>
    </row>
    <row r="66" spans="1:10" x14ac:dyDescent="0.2">
      <c r="A66" s="55"/>
      <c r="B66" s="54"/>
      <c r="C66" s="69"/>
      <c r="D66" s="69"/>
      <c r="E66" s="69"/>
      <c r="F66" s="31"/>
      <c r="I66" s="52"/>
      <c r="J66" s="31"/>
    </row>
    <row r="67" spans="1:10" x14ac:dyDescent="0.2">
      <c r="A67" s="55"/>
      <c r="B67" s="54"/>
      <c r="C67" s="69"/>
      <c r="D67" s="69"/>
      <c r="E67" s="69"/>
      <c r="F67" s="31"/>
      <c r="I67" s="52"/>
      <c r="J67" s="31"/>
    </row>
    <row r="68" spans="1:10" x14ac:dyDescent="0.2">
      <c r="A68" s="55"/>
      <c r="B68" s="54"/>
      <c r="C68" s="69"/>
      <c r="D68" s="69"/>
      <c r="E68" s="69"/>
      <c r="F68" s="31"/>
      <c r="I68" s="52"/>
      <c r="J68" s="31"/>
    </row>
    <row r="69" spans="1:10" x14ac:dyDescent="0.2">
      <c r="A69" s="54"/>
      <c r="B69" s="54"/>
      <c r="C69" s="69"/>
      <c r="D69" s="69"/>
      <c r="E69" s="69"/>
      <c r="F69" s="31"/>
      <c r="I69" s="52"/>
      <c r="J69" s="31"/>
    </row>
    <row r="70" spans="1:10" x14ac:dyDescent="0.2">
      <c r="A70" s="54"/>
      <c r="B70" s="54"/>
      <c r="C70" s="69"/>
      <c r="D70" s="69"/>
      <c r="E70" s="69"/>
      <c r="F70" s="31"/>
      <c r="I70" s="52"/>
      <c r="J70" s="31"/>
    </row>
    <row r="71" spans="1:10" x14ac:dyDescent="0.2">
      <c r="A71" s="54"/>
      <c r="B71" s="54"/>
      <c r="C71" s="69"/>
      <c r="D71" s="69"/>
      <c r="E71" s="69"/>
      <c r="F71" s="31"/>
      <c r="I71" s="52"/>
      <c r="J71" s="31"/>
    </row>
    <row r="72" spans="1:10" x14ac:dyDescent="0.2">
      <c r="A72" s="54"/>
      <c r="B72" s="54"/>
      <c r="C72" s="69"/>
      <c r="D72" s="69"/>
      <c r="E72" s="69"/>
      <c r="F72" s="31"/>
      <c r="I72" s="52"/>
      <c r="J72" s="31"/>
    </row>
    <row r="73" spans="1:10" x14ac:dyDescent="0.2">
      <c r="A73" s="54"/>
      <c r="B73" s="54"/>
      <c r="C73" s="69"/>
      <c r="D73" s="69"/>
      <c r="E73" s="69"/>
      <c r="F73" s="31"/>
      <c r="I73" s="52"/>
      <c r="J73" s="31"/>
    </row>
    <row r="74" spans="1:10" x14ac:dyDescent="0.2">
      <c r="A74" s="54"/>
      <c r="B74" s="54"/>
      <c r="C74" s="69"/>
      <c r="D74" s="69"/>
      <c r="E74" s="69"/>
      <c r="F74" s="31"/>
      <c r="I74" s="52"/>
      <c r="J74" s="31"/>
    </row>
    <row r="75" spans="1:10" x14ac:dyDescent="0.2">
      <c r="A75" s="54"/>
      <c r="B75" s="54"/>
      <c r="C75" s="69"/>
      <c r="D75" s="69"/>
      <c r="E75" s="69"/>
      <c r="F75" s="31"/>
      <c r="I75" s="52"/>
      <c r="J75" s="31"/>
    </row>
    <row r="76" spans="1:10" x14ac:dyDescent="0.2">
      <c r="A76" s="55"/>
      <c r="B76" s="54"/>
      <c r="C76" s="69"/>
      <c r="D76" s="69"/>
      <c r="E76" s="69"/>
      <c r="F76" s="31"/>
      <c r="I76" s="52"/>
      <c r="J76" s="31"/>
    </row>
    <row r="77" spans="1:10" x14ac:dyDescent="0.2">
      <c r="A77" s="55"/>
      <c r="B77" s="54"/>
      <c r="C77" s="69"/>
      <c r="D77" s="69"/>
      <c r="E77" s="69"/>
      <c r="F77" s="31"/>
      <c r="I77" s="52"/>
      <c r="J77" s="31"/>
    </row>
    <row r="78" spans="1:10" x14ac:dyDescent="0.2">
      <c r="A78" s="55"/>
      <c r="B78" s="54"/>
      <c r="C78" s="69"/>
      <c r="D78" s="69"/>
      <c r="E78" s="69"/>
      <c r="F78" s="31"/>
      <c r="I78" s="52"/>
      <c r="J78" s="31"/>
    </row>
    <row r="79" spans="1:10" x14ac:dyDescent="0.2">
      <c r="A79" s="55"/>
      <c r="B79" s="54"/>
      <c r="C79" s="69"/>
      <c r="D79" s="69"/>
      <c r="E79" s="69"/>
      <c r="F79" s="31"/>
      <c r="I79" s="52"/>
      <c r="J79" s="31"/>
    </row>
    <row r="80" spans="1:10" x14ac:dyDescent="0.2">
      <c r="A80" s="55"/>
      <c r="B80" s="54"/>
      <c r="C80" s="69"/>
      <c r="D80" s="69"/>
      <c r="E80" s="69"/>
      <c r="F80" s="31"/>
      <c r="I80" s="52"/>
      <c r="J80" s="31"/>
    </row>
    <row r="81" spans="1:17" x14ac:dyDescent="0.2">
      <c r="A81" s="55"/>
      <c r="B81" s="54"/>
      <c r="C81" s="69"/>
      <c r="D81" s="69"/>
      <c r="E81" s="69"/>
      <c r="F81" s="31"/>
      <c r="I81" s="52"/>
      <c r="J81" s="31"/>
    </row>
    <row r="82" spans="1:17" x14ac:dyDescent="0.2">
      <c r="A82" s="55"/>
      <c r="B82" s="54"/>
      <c r="C82" s="69"/>
      <c r="D82" s="69"/>
      <c r="E82" s="69"/>
      <c r="F82" s="31"/>
      <c r="I82" s="52"/>
      <c r="J82" s="31"/>
    </row>
    <row r="83" spans="1:17" x14ac:dyDescent="0.2">
      <c r="A83" s="55"/>
      <c r="B83" s="54"/>
      <c r="C83" s="69"/>
      <c r="D83" s="69"/>
      <c r="E83" s="69"/>
      <c r="F83" s="31"/>
      <c r="I83" s="52"/>
      <c r="J83" s="31"/>
    </row>
    <row r="84" spans="1:17" x14ac:dyDescent="0.2">
      <c r="A84" s="55"/>
      <c r="B84" s="54"/>
      <c r="C84" s="69"/>
      <c r="D84" s="69"/>
      <c r="E84" s="69"/>
      <c r="F84" s="31"/>
      <c r="I84" s="52"/>
      <c r="J84" s="31"/>
    </row>
    <row r="85" spans="1:17" x14ac:dyDescent="0.2">
      <c r="A85" s="55"/>
      <c r="B85" s="54"/>
      <c r="C85" s="69"/>
      <c r="D85" s="69"/>
      <c r="E85" s="69"/>
      <c r="F85" s="31"/>
      <c r="I85" s="52"/>
      <c r="J85" s="31"/>
    </row>
    <row r="86" spans="1:17" x14ac:dyDescent="0.2">
      <c r="A86" s="55"/>
      <c r="B86" s="54"/>
      <c r="C86" s="69"/>
      <c r="D86" s="69"/>
      <c r="E86" s="69"/>
      <c r="F86" s="31"/>
      <c r="I86" s="52"/>
      <c r="J86" s="31"/>
    </row>
    <row r="87" spans="1:17" x14ac:dyDescent="0.2">
      <c r="A87" s="55"/>
      <c r="B87" s="54"/>
      <c r="C87" s="69"/>
      <c r="D87" s="69"/>
      <c r="E87" s="69"/>
      <c r="F87" s="31"/>
      <c r="I87" s="52"/>
      <c r="J87" s="31"/>
    </row>
    <row r="88" spans="1:17" x14ac:dyDescent="0.2">
      <c r="A88" s="55"/>
      <c r="B88" s="54"/>
      <c r="C88" s="69"/>
      <c r="D88" s="69"/>
      <c r="E88" s="69"/>
      <c r="F88" s="31"/>
      <c r="I88" s="52"/>
      <c r="J88" s="31"/>
      <c r="Q88" s="70"/>
    </row>
    <row r="89" spans="1:17" x14ac:dyDescent="0.2">
      <c r="A89" s="55"/>
      <c r="B89" s="54"/>
      <c r="C89" s="69"/>
      <c r="D89" s="69"/>
      <c r="E89" s="69"/>
      <c r="F89" s="31"/>
      <c r="I89" s="52"/>
      <c r="J89" s="31"/>
      <c r="Q89" s="70"/>
    </row>
    <row r="90" spans="1:17" x14ac:dyDescent="0.2">
      <c r="A90" s="55"/>
      <c r="B90" s="54"/>
      <c r="C90" s="69"/>
      <c r="D90" s="69"/>
      <c r="E90" s="69"/>
      <c r="F90" s="31"/>
      <c r="I90" s="52"/>
      <c r="J90" s="31"/>
    </row>
    <row r="91" spans="1:17" x14ac:dyDescent="0.2">
      <c r="A91" s="55"/>
      <c r="B91" s="54"/>
      <c r="C91" s="69"/>
      <c r="D91" s="69"/>
      <c r="E91" s="69"/>
      <c r="F91" s="31"/>
      <c r="I91" s="52"/>
      <c r="J91" s="31"/>
    </row>
    <row r="92" spans="1:17" x14ac:dyDescent="0.2">
      <c r="A92" s="55"/>
      <c r="B92" s="54"/>
      <c r="C92" s="69"/>
      <c r="D92" s="69"/>
      <c r="E92" s="69"/>
      <c r="F92" s="31"/>
      <c r="I92" s="52"/>
      <c r="J92" s="31"/>
    </row>
    <row r="93" spans="1:17" x14ac:dyDescent="0.2">
      <c r="A93" s="55"/>
      <c r="B93" s="54"/>
      <c r="C93" s="69"/>
      <c r="D93" s="69"/>
      <c r="E93" s="69"/>
      <c r="F93" s="31"/>
      <c r="I93" s="52"/>
      <c r="J93" s="31"/>
    </row>
    <row r="94" spans="1:17" x14ac:dyDescent="0.2">
      <c r="A94" s="55"/>
      <c r="B94" s="54"/>
      <c r="C94" s="69"/>
      <c r="D94" s="69"/>
      <c r="E94" s="69"/>
      <c r="F94" s="31"/>
      <c r="I94" s="52"/>
      <c r="J94" s="31"/>
    </row>
    <row r="95" spans="1:17" x14ac:dyDescent="0.2">
      <c r="A95" s="55"/>
      <c r="B95" s="54"/>
      <c r="C95" s="69"/>
      <c r="D95" s="69"/>
      <c r="E95" s="69"/>
      <c r="F95" s="31"/>
      <c r="I95" s="52"/>
      <c r="J95" s="31"/>
    </row>
    <row r="96" spans="1:17" x14ac:dyDescent="0.2">
      <c r="A96" s="55"/>
      <c r="B96" s="54"/>
      <c r="C96" s="69"/>
      <c r="D96" s="69"/>
      <c r="E96" s="69"/>
      <c r="F96" s="31"/>
      <c r="I96" s="52"/>
      <c r="J96" s="31"/>
    </row>
    <row r="97" spans="1:17" x14ac:dyDescent="0.2">
      <c r="A97" s="54"/>
      <c r="B97" s="54"/>
      <c r="C97" s="69"/>
      <c r="D97" s="69"/>
      <c r="E97" s="69"/>
      <c r="F97" s="31"/>
      <c r="I97" s="52"/>
      <c r="J97" s="31"/>
    </row>
    <row r="98" spans="1:17" x14ac:dyDescent="0.2">
      <c r="A98" s="54"/>
      <c r="B98" s="54"/>
      <c r="C98" s="69"/>
      <c r="D98" s="69"/>
      <c r="E98" s="69"/>
      <c r="F98" s="31"/>
      <c r="I98" s="52"/>
      <c r="J98" s="31"/>
    </row>
    <row r="99" spans="1:17" x14ac:dyDescent="0.2">
      <c r="A99" s="54"/>
      <c r="B99" s="54"/>
      <c r="C99" s="69"/>
      <c r="D99" s="69"/>
      <c r="E99" s="69"/>
      <c r="F99" s="31"/>
      <c r="I99" s="52"/>
      <c r="J99" s="31"/>
    </row>
    <row r="100" spans="1:17" x14ac:dyDescent="0.2">
      <c r="A100" s="54"/>
      <c r="B100" s="54"/>
      <c r="C100" s="69"/>
      <c r="D100" s="69"/>
      <c r="E100" s="69"/>
      <c r="F100" s="31"/>
      <c r="G100" s="50"/>
      <c r="I100" s="52"/>
      <c r="J100" s="31"/>
    </row>
    <row r="101" spans="1:17" x14ac:dyDescent="0.2">
      <c r="A101" s="54"/>
      <c r="B101" s="54"/>
      <c r="C101" s="69"/>
      <c r="D101" s="69"/>
      <c r="E101" s="69"/>
      <c r="F101" s="31"/>
      <c r="I101" s="52"/>
      <c r="J101" s="31"/>
    </row>
    <row r="102" spans="1:17" x14ac:dyDescent="0.2">
      <c r="A102" s="54"/>
      <c r="B102" s="54"/>
      <c r="C102" s="69"/>
      <c r="D102" s="69"/>
      <c r="E102" s="69"/>
      <c r="F102" s="31"/>
      <c r="I102" s="52"/>
      <c r="J102" s="31"/>
    </row>
    <row r="103" spans="1:17" x14ac:dyDescent="0.2">
      <c r="A103" s="54"/>
      <c r="B103" s="54"/>
      <c r="C103" s="69"/>
      <c r="D103" s="69"/>
      <c r="E103" s="69"/>
      <c r="F103" s="31"/>
      <c r="I103" s="52"/>
      <c r="J103" s="31"/>
    </row>
    <row r="104" spans="1:17" x14ac:dyDescent="0.2">
      <c r="A104" s="54"/>
      <c r="B104" s="54"/>
      <c r="C104" s="69"/>
      <c r="D104" s="69"/>
      <c r="E104" s="69"/>
      <c r="F104" s="31"/>
      <c r="I104" s="52"/>
      <c r="J104" s="31"/>
    </row>
    <row r="105" spans="1:17" x14ac:dyDescent="0.2">
      <c r="A105" s="54"/>
      <c r="B105" s="54"/>
      <c r="C105" s="69"/>
      <c r="D105" s="69"/>
      <c r="E105" s="69"/>
      <c r="F105" s="31"/>
      <c r="I105" s="52"/>
      <c r="J105" s="31"/>
      <c r="Q105" s="70"/>
    </row>
    <row r="106" spans="1:17" x14ac:dyDescent="0.2">
      <c r="A106" s="54"/>
      <c r="B106" s="54"/>
      <c r="C106" s="69"/>
      <c r="D106" s="69"/>
      <c r="E106" s="69"/>
      <c r="F106" s="31"/>
      <c r="I106" s="52"/>
      <c r="J106" s="31"/>
      <c r="Q106" s="70"/>
    </row>
    <row r="107" spans="1:17" x14ac:dyDescent="0.2">
      <c r="A107" s="54"/>
      <c r="B107" s="54"/>
      <c r="C107" s="69"/>
      <c r="D107" s="69"/>
      <c r="E107" s="69"/>
      <c r="F107" s="31"/>
      <c r="I107" s="52"/>
      <c r="J107" s="31"/>
    </row>
    <row r="108" spans="1:17" x14ac:dyDescent="0.2">
      <c r="A108" s="54"/>
      <c r="B108" s="54"/>
      <c r="C108" s="69"/>
      <c r="D108" s="69"/>
      <c r="E108" s="69"/>
      <c r="F108" s="31"/>
      <c r="I108" s="52"/>
      <c r="J108" s="31"/>
    </row>
    <row r="109" spans="1:17" x14ac:dyDescent="0.2">
      <c r="A109" s="54"/>
      <c r="B109" s="54"/>
      <c r="C109" s="69"/>
      <c r="D109" s="69"/>
      <c r="E109" s="69"/>
      <c r="F109" s="31"/>
      <c r="I109" s="52"/>
      <c r="J109" s="31"/>
    </row>
    <row r="110" spans="1:17" x14ac:dyDescent="0.2">
      <c r="A110" s="54"/>
      <c r="B110" s="54"/>
      <c r="C110" s="69"/>
      <c r="D110" s="69"/>
      <c r="E110" s="69"/>
      <c r="F110" s="31"/>
      <c r="I110" s="52"/>
      <c r="J110" s="31"/>
    </row>
    <row r="111" spans="1:17" x14ac:dyDescent="0.2">
      <c r="A111" s="54"/>
      <c r="B111" s="54"/>
      <c r="C111" s="69"/>
      <c r="D111" s="69"/>
      <c r="E111" s="69"/>
      <c r="F111" s="31"/>
      <c r="I111" s="52"/>
      <c r="J111" s="31"/>
    </row>
    <row r="112" spans="1:17" x14ac:dyDescent="0.2">
      <c r="A112" s="54"/>
      <c r="B112" s="54"/>
      <c r="C112" s="69"/>
      <c r="D112" s="69"/>
      <c r="E112" s="69"/>
      <c r="F112" s="31"/>
      <c r="I112" s="52"/>
      <c r="J112" s="31"/>
    </row>
    <row r="113" spans="1:14" x14ac:dyDescent="0.2">
      <c r="A113" s="54"/>
      <c r="B113" s="54"/>
      <c r="C113" s="69"/>
      <c r="D113" s="69"/>
      <c r="E113" s="69"/>
      <c r="F113" s="31"/>
      <c r="I113" s="52"/>
      <c r="J113" s="31"/>
    </row>
    <row r="114" spans="1:14" x14ac:dyDescent="0.2">
      <c r="A114" s="54"/>
      <c r="B114" s="54"/>
      <c r="C114" s="69"/>
      <c r="D114" s="69"/>
      <c r="E114" s="69"/>
      <c r="F114" s="31"/>
      <c r="I114" s="52"/>
      <c r="J114" s="31"/>
      <c r="N114" s="70"/>
    </row>
    <row r="115" spans="1:14" x14ac:dyDescent="0.2">
      <c r="A115" s="54"/>
      <c r="B115" s="54"/>
      <c r="C115" s="69"/>
      <c r="D115" s="69"/>
      <c r="E115" s="69"/>
      <c r="F115" s="31"/>
      <c r="I115" s="52"/>
      <c r="J115" s="31"/>
    </row>
    <row r="116" spans="1:14" x14ac:dyDescent="0.2">
      <c r="A116" s="54"/>
      <c r="B116" s="54"/>
      <c r="C116" s="69"/>
      <c r="D116" s="69"/>
      <c r="E116" s="69"/>
      <c r="F116" s="31"/>
      <c r="I116" s="52"/>
      <c r="J116" s="31"/>
    </row>
    <row r="117" spans="1:14" x14ac:dyDescent="0.2">
      <c r="A117" s="54"/>
      <c r="B117" s="54"/>
      <c r="C117" s="69"/>
      <c r="D117" s="69"/>
      <c r="E117" s="69"/>
      <c r="F117" s="31"/>
      <c r="I117" s="52"/>
      <c r="J117" s="31"/>
    </row>
    <row r="118" spans="1:14" x14ac:dyDescent="0.2">
      <c r="A118" s="54"/>
      <c r="B118" s="54"/>
      <c r="C118" s="69"/>
      <c r="D118" s="69"/>
      <c r="E118" s="69"/>
      <c r="F118" s="31"/>
      <c r="I118" s="52"/>
      <c r="J118" s="31"/>
    </row>
    <row r="119" spans="1:14" x14ac:dyDescent="0.2">
      <c r="A119" s="54"/>
      <c r="B119" s="54"/>
      <c r="C119" s="69"/>
      <c r="D119" s="69"/>
      <c r="E119" s="69"/>
      <c r="F119" s="31"/>
      <c r="I119" s="52"/>
      <c r="J119" s="31"/>
    </row>
    <row r="120" spans="1:14" x14ac:dyDescent="0.2">
      <c r="A120" s="54"/>
      <c r="B120" s="54"/>
      <c r="C120" s="69"/>
      <c r="D120" s="69"/>
      <c r="E120" s="69"/>
      <c r="F120" s="31"/>
      <c r="I120" s="52"/>
      <c r="J120" s="31"/>
    </row>
    <row r="121" spans="1:14" x14ac:dyDescent="0.2">
      <c r="A121" s="54"/>
      <c r="B121" s="54"/>
      <c r="C121" s="69"/>
      <c r="D121" s="69"/>
      <c r="E121" s="69"/>
      <c r="F121" s="31"/>
      <c r="I121" s="52"/>
      <c r="J121" s="31"/>
    </row>
    <row r="122" spans="1:14" x14ac:dyDescent="0.2">
      <c r="A122" s="54"/>
      <c r="B122" s="54"/>
      <c r="C122" s="69"/>
      <c r="D122" s="69"/>
      <c r="E122" s="69"/>
      <c r="F122" s="31"/>
      <c r="I122" s="52"/>
      <c r="J122" s="31"/>
    </row>
    <row r="123" spans="1:14" x14ac:dyDescent="0.2">
      <c r="A123" s="54"/>
      <c r="B123" s="54"/>
      <c r="C123" s="69"/>
      <c r="D123" s="69"/>
      <c r="E123" s="69"/>
      <c r="F123" s="31"/>
      <c r="I123" s="52"/>
      <c r="J123" s="31"/>
    </row>
    <row r="124" spans="1:14" x14ac:dyDescent="0.2">
      <c r="A124" s="54"/>
      <c r="B124" s="54"/>
      <c r="C124" s="69"/>
      <c r="D124" s="69"/>
      <c r="E124" s="69"/>
      <c r="F124" s="31"/>
      <c r="I124" s="52"/>
      <c r="J124" s="31"/>
    </row>
    <row r="125" spans="1:14" x14ac:dyDescent="0.2">
      <c r="A125" s="54"/>
      <c r="B125" s="54"/>
      <c r="C125" s="69"/>
      <c r="D125" s="69"/>
      <c r="E125" s="69"/>
      <c r="F125" s="31"/>
      <c r="I125" s="52"/>
      <c r="J125" s="31"/>
    </row>
    <row r="126" spans="1:14" x14ac:dyDescent="0.2">
      <c r="A126" s="54"/>
      <c r="B126" s="54"/>
      <c r="C126" s="69"/>
      <c r="D126" s="69"/>
      <c r="E126" s="69"/>
      <c r="F126" s="31"/>
      <c r="I126" s="52"/>
      <c r="J126" s="31"/>
    </row>
    <row r="127" spans="1:14" x14ac:dyDescent="0.2">
      <c r="A127" s="54"/>
      <c r="B127" s="54"/>
      <c r="C127" s="69"/>
      <c r="D127" s="69"/>
      <c r="E127" s="69"/>
      <c r="F127" s="31"/>
      <c r="I127" s="52"/>
      <c r="J127" s="31"/>
    </row>
    <row r="128" spans="1:14" x14ac:dyDescent="0.2">
      <c r="A128" s="54"/>
      <c r="B128" s="54"/>
      <c r="C128" s="69"/>
      <c r="D128" s="69"/>
      <c r="E128" s="69"/>
      <c r="F128" s="31"/>
      <c r="I128" s="52"/>
      <c r="J128" s="31"/>
    </row>
    <row r="129" spans="1:14" x14ac:dyDescent="0.2">
      <c r="A129" s="54"/>
      <c r="B129" s="54"/>
      <c r="C129" s="69"/>
      <c r="D129" s="69"/>
      <c r="E129" s="69"/>
      <c r="F129" s="31"/>
      <c r="I129" s="52"/>
      <c r="J129" s="31"/>
    </row>
    <row r="130" spans="1:14" x14ac:dyDescent="0.2">
      <c r="A130" s="54"/>
      <c r="B130" s="54"/>
      <c r="C130" s="69"/>
      <c r="D130" s="69"/>
      <c r="E130" s="69"/>
      <c r="F130" s="31"/>
      <c r="I130" s="52"/>
      <c r="J130" s="31"/>
      <c r="N130" s="70"/>
    </row>
    <row r="131" spans="1:14" x14ac:dyDescent="0.2">
      <c r="A131" s="54"/>
      <c r="B131" s="54"/>
      <c r="C131" s="69"/>
      <c r="D131" s="69"/>
      <c r="E131" s="69"/>
      <c r="F131" s="31"/>
      <c r="I131" s="52"/>
      <c r="J131" s="31"/>
    </row>
    <row r="132" spans="1:14" x14ac:dyDescent="0.2">
      <c r="A132" s="54"/>
      <c r="B132" s="54"/>
      <c r="C132" s="69"/>
      <c r="D132" s="69"/>
      <c r="E132" s="69"/>
      <c r="F132" s="31"/>
      <c r="I132" s="52"/>
      <c r="J132" s="31"/>
    </row>
    <row r="133" spans="1:14" x14ac:dyDescent="0.2">
      <c r="A133" s="54"/>
      <c r="B133" s="54"/>
      <c r="C133" s="69"/>
      <c r="D133" s="69"/>
      <c r="E133" s="69"/>
      <c r="F133" s="31"/>
      <c r="I133" s="52"/>
      <c r="J133" s="31"/>
    </row>
    <row r="134" spans="1:14" x14ac:dyDescent="0.2">
      <c r="A134" s="54"/>
      <c r="B134" s="54"/>
      <c r="C134" s="69"/>
      <c r="D134" s="69"/>
      <c r="E134" s="69"/>
      <c r="F134" s="31"/>
      <c r="I134" s="52"/>
      <c r="J134" s="31"/>
      <c r="N134" s="70"/>
    </row>
    <row r="135" spans="1:14" x14ac:dyDescent="0.2">
      <c r="A135" s="54"/>
      <c r="B135" s="54"/>
      <c r="C135" s="69"/>
      <c r="D135" s="69"/>
      <c r="E135" s="69"/>
      <c r="F135" s="31"/>
      <c r="I135" s="52"/>
      <c r="J135" s="31"/>
    </row>
    <row r="136" spans="1:14" x14ac:dyDescent="0.2">
      <c r="A136" s="54"/>
      <c r="B136" s="54"/>
      <c r="C136" s="69"/>
      <c r="D136" s="69"/>
      <c r="E136" s="69"/>
      <c r="F136" s="31"/>
      <c r="I136" s="52"/>
      <c r="J136" s="31"/>
    </row>
    <row r="137" spans="1:14" x14ac:dyDescent="0.2">
      <c r="A137" s="54"/>
      <c r="B137" s="54"/>
      <c r="C137" s="69"/>
      <c r="D137" s="69"/>
      <c r="E137" s="69"/>
      <c r="F137" s="31"/>
      <c r="I137" s="52"/>
      <c r="J137" s="31"/>
    </row>
    <row r="138" spans="1:14" x14ac:dyDescent="0.2">
      <c r="A138" s="54"/>
      <c r="B138" s="54"/>
      <c r="C138" s="69"/>
      <c r="D138" s="69"/>
      <c r="E138" s="69"/>
      <c r="F138" s="31"/>
      <c r="I138" s="52"/>
      <c r="J138" s="31"/>
    </row>
    <row r="139" spans="1:14" x14ac:dyDescent="0.2">
      <c r="A139" s="54"/>
      <c r="B139" s="54"/>
      <c r="C139" s="69"/>
      <c r="D139" s="69"/>
      <c r="E139" s="69"/>
      <c r="F139" s="31"/>
      <c r="I139" s="52"/>
      <c r="J139" s="31"/>
    </row>
    <row r="140" spans="1:14" x14ac:dyDescent="0.2">
      <c r="A140" s="54"/>
      <c r="B140" s="54"/>
      <c r="C140" s="69"/>
      <c r="D140" s="69"/>
      <c r="E140" s="69"/>
      <c r="F140" s="31"/>
      <c r="I140" s="52"/>
      <c r="J140" s="31"/>
    </row>
    <row r="141" spans="1:14" x14ac:dyDescent="0.2">
      <c r="A141" s="54"/>
      <c r="B141" s="54"/>
      <c r="C141" s="69"/>
      <c r="D141" s="69"/>
      <c r="E141" s="69"/>
      <c r="F141" s="31"/>
      <c r="I141" s="52"/>
      <c r="J141" s="31"/>
    </row>
    <row r="142" spans="1:14" x14ac:dyDescent="0.2">
      <c r="A142" s="54"/>
      <c r="B142" s="54"/>
      <c r="C142" s="69"/>
      <c r="D142" s="69"/>
      <c r="E142" s="69"/>
      <c r="F142" s="31"/>
      <c r="I142" s="52"/>
      <c r="J142" s="31"/>
    </row>
    <row r="143" spans="1:14" x14ac:dyDescent="0.2">
      <c r="A143" s="54"/>
      <c r="B143" s="54"/>
      <c r="C143" s="69"/>
      <c r="D143" s="69"/>
      <c r="E143" s="69"/>
      <c r="F143" s="31"/>
      <c r="I143" s="52"/>
      <c r="J143" s="31"/>
    </row>
    <row r="144" spans="1:14" x14ac:dyDescent="0.2">
      <c r="A144" s="54"/>
      <c r="B144" s="54"/>
      <c r="C144" s="69"/>
      <c r="D144" s="69"/>
      <c r="E144" s="69"/>
      <c r="F144" s="31"/>
      <c r="I144" s="52"/>
      <c r="J144" s="31"/>
    </row>
    <row r="145" spans="1:14" x14ac:dyDescent="0.2">
      <c r="A145" s="54"/>
      <c r="B145" s="54"/>
      <c r="C145" s="69"/>
      <c r="D145" s="69"/>
      <c r="E145" s="69"/>
      <c r="F145" s="31"/>
      <c r="I145" s="52"/>
      <c r="J145" s="31"/>
    </row>
    <row r="146" spans="1:14" x14ac:dyDescent="0.2">
      <c r="A146" s="54"/>
      <c r="B146" s="54"/>
      <c r="C146" s="69"/>
      <c r="D146" s="69"/>
      <c r="E146" s="69"/>
      <c r="F146" s="31"/>
      <c r="I146" s="52"/>
      <c r="J146" s="31"/>
    </row>
    <row r="147" spans="1:14" x14ac:dyDescent="0.2">
      <c r="A147" s="54"/>
      <c r="B147" s="54"/>
      <c r="C147" s="69"/>
      <c r="D147" s="69"/>
      <c r="E147" s="69"/>
      <c r="F147" s="31"/>
      <c r="I147" s="52"/>
      <c r="J147" s="31"/>
    </row>
    <row r="148" spans="1:14" x14ac:dyDescent="0.2">
      <c r="A148" s="54"/>
      <c r="B148" s="54"/>
      <c r="C148" s="69"/>
      <c r="D148" s="69"/>
      <c r="E148" s="69"/>
      <c r="F148" s="31"/>
      <c r="I148" s="52"/>
      <c r="J148" s="31"/>
      <c r="N148" s="70"/>
    </row>
    <row r="149" spans="1:14" x14ac:dyDescent="0.2">
      <c r="A149" s="54"/>
      <c r="B149" s="54"/>
      <c r="C149" s="69"/>
      <c r="D149" s="69"/>
      <c r="E149" s="69"/>
      <c r="F149" s="31"/>
      <c r="I149" s="52"/>
      <c r="J149" s="31"/>
    </row>
    <row r="150" spans="1:14" x14ac:dyDescent="0.2">
      <c r="A150" s="54"/>
      <c r="B150" s="54"/>
      <c r="C150" s="69"/>
      <c r="D150" s="69"/>
      <c r="E150" s="69"/>
      <c r="F150" s="31"/>
      <c r="I150" s="52"/>
      <c r="J150" s="31"/>
      <c r="N150" s="70"/>
    </row>
    <row r="151" spans="1:14" x14ac:dyDescent="0.2">
      <c r="A151" s="54"/>
      <c r="B151" s="54"/>
      <c r="C151" s="69"/>
      <c r="D151" s="69"/>
      <c r="E151" s="69"/>
      <c r="F151" s="31"/>
      <c r="I151" s="52"/>
      <c r="J151" s="31"/>
    </row>
    <row r="152" spans="1:14" x14ac:dyDescent="0.2">
      <c r="A152" s="54"/>
      <c r="B152" s="54"/>
      <c r="C152" s="69"/>
      <c r="D152" s="69"/>
      <c r="E152" s="69"/>
      <c r="F152" s="31"/>
      <c r="I152" s="52"/>
      <c r="J152" s="31"/>
      <c r="N152" s="70"/>
    </row>
    <row r="153" spans="1:14" x14ac:dyDescent="0.2">
      <c r="A153" s="54"/>
      <c r="B153" s="54"/>
      <c r="C153" s="69"/>
      <c r="D153" s="69"/>
      <c r="E153" s="69"/>
      <c r="F153" s="31"/>
      <c r="I153" s="52"/>
      <c r="J153" s="31"/>
    </row>
    <row r="154" spans="1:14" x14ac:dyDescent="0.2">
      <c r="A154" s="54"/>
      <c r="B154" s="54"/>
      <c r="C154" s="69"/>
      <c r="D154" s="69"/>
      <c r="E154" s="69"/>
      <c r="F154" s="31"/>
      <c r="I154" s="52"/>
      <c r="J154" s="31"/>
    </row>
    <row r="155" spans="1:14" x14ac:dyDescent="0.2">
      <c r="A155" s="54"/>
      <c r="B155" s="54"/>
      <c r="C155" s="69"/>
      <c r="D155" s="69"/>
      <c r="E155" s="69"/>
      <c r="F155" s="31"/>
      <c r="I155" s="52"/>
      <c r="J155" s="31"/>
      <c r="N155" s="70"/>
    </row>
    <row r="156" spans="1:14" x14ac:dyDescent="0.2">
      <c r="A156" s="54"/>
      <c r="B156" s="54"/>
      <c r="C156" s="69"/>
      <c r="D156" s="69"/>
      <c r="E156" s="69"/>
      <c r="F156" s="31"/>
      <c r="I156" s="52"/>
      <c r="J156" s="31"/>
    </row>
    <row r="157" spans="1:14" x14ac:dyDescent="0.2">
      <c r="A157" s="54"/>
      <c r="B157" s="54"/>
      <c r="C157" s="69"/>
      <c r="D157" s="69"/>
      <c r="E157" s="69"/>
      <c r="F157" s="31"/>
      <c r="I157" s="52"/>
      <c r="J157" s="31"/>
    </row>
    <row r="158" spans="1:14" x14ac:dyDescent="0.2">
      <c r="A158" s="54"/>
      <c r="B158" s="54"/>
      <c r="C158" s="69"/>
      <c r="D158" s="69"/>
      <c r="E158" s="69"/>
      <c r="F158" s="31"/>
      <c r="I158" s="52"/>
      <c r="J158" s="31"/>
    </row>
    <row r="159" spans="1:14" x14ac:dyDescent="0.2">
      <c r="A159" s="54"/>
      <c r="B159" s="54"/>
      <c r="C159" s="69"/>
      <c r="D159" s="69"/>
      <c r="E159" s="69"/>
      <c r="F159" s="31"/>
      <c r="I159" s="52"/>
      <c r="J159" s="31"/>
    </row>
    <row r="160" spans="1:14" x14ac:dyDescent="0.2">
      <c r="A160" s="54"/>
      <c r="B160" s="54"/>
      <c r="C160" s="69"/>
      <c r="D160" s="69"/>
      <c r="E160" s="69"/>
      <c r="F160" s="31"/>
      <c r="I160" s="52"/>
      <c r="J160" s="31"/>
    </row>
    <row r="161" spans="1:14" x14ac:dyDescent="0.2">
      <c r="A161" s="54"/>
      <c r="B161" s="54"/>
      <c r="C161" s="69"/>
      <c r="D161" s="69"/>
      <c r="E161" s="69"/>
      <c r="F161" s="31"/>
      <c r="I161" s="52"/>
      <c r="J161" s="31"/>
    </row>
    <row r="162" spans="1:14" x14ac:dyDescent="0.2">
      <c r="A162" s="54"/>
      <c r="B162" s="54"/>
      <c r="C162" s="69"/>
      <c r="D162" s="69"/>
      <c r="E162" s="69"/>
      <c r="F162" s="31"/>
      <c r="H162" s="60"/>
      <c r="I162" s="52"/>
      <c r="J162" s="31"/>
    </row>
    <row r="163" spans="1:14" x14ac:dyDescent="0.2">
      <c r="A163" s="54"/>
      <c r="B163" s="54"/>
      <c r="C163" s="69"/>
      <c r="D163" s="69"/>
      <c r="E163" s="69"/>
      <c r="F163" s="31"/>
      <c r="I163" s="52"/>
      <c r="J163" s="31"/>
    </row>
    <row r="164" spans="1:14" x14ac:dyDescent="0.2">
      <c r="A164" s="54"/>
      <c r="B164" s="54"/>
      <c r="C164" s="69"/>
      <c r="D164" s="69"/>
      <c r="E164" s="69"/>
      <c r="F164" s="31"/>
      <c r="I164" s="52"/>
      <c r="J164" s="31"/>
      <c r="N164" s="70"/>
    </row>
    <row r="165" spans="1:14" x14ac:dyDescent="0.2">
      <c r="A165" s="54"/>
      <c r="B165" s="54"/>
      <c r="C165" s="69"/>
      <c r="D165" s="69"/>
      <c r="E165" s="69"/>
      <c r="F165" s="31"/>
      <c r="I165" s="52"/>
      <c r="J165" s="31"/>
    </row>
    <row r="166" spans="1:14" x14ac:dyDescent="0.2">
      <c r="A166" s="54"/>
      <c r="B166" s="54"/>
      <c r="C166" s="69"/>
      <c r="D166" s="69"/>
      <c r="E166" s="69"/>
      <c r="F166" s="31"/>
      <c r="I166" s="52"/>
      <c r="J166" s="31"/>
    </row>
    <row r="167" spans="1:14" x14ac:dyDescent="0.2">
      <c r="A167" s="54"/>
      <c r="B167" s="54"/>
      <c r="C167" s="69"/>
      <c r="D167" s="69"/>
      <c r="E167" s="69"/>
      <c r="F167" s="31"/>
      <c r="I167" s="52"/>
      <c r="J167" s="31"/>
    </row>
    <row r="168" spans="1:14" x14ac:dyDescent="0.2">
      <c r="A168" s="54"/>
      <c r="B168" s="54"/>
      <c r="C168" s="69"/>
      <c r="D168" s="69"/>
      <c r="E168" s="69"/>
      <c r="F168" s="31"/>
      <c r="I168" s="52"/>
      <c r="J168" s="31"/>
    </row>
    <row r="169" spans="1:14" x14ac:dyDescent="0.2">
      <c r="A169" s="54"/>
      <c r="B169" s="54"/>
      <c r="C169" s="69"/>
      <c r="D169" s="69"/>
      <c r="E169" s="69"/>
      <c r="F169" s="31"/>
      <c r="I169" s="52"/>
      <c r="J169" s="31"/>
    </row>
    <row r="170" spans="1:14" x14ac:dyDescent="0.2">
      <c r="A170" s="54"/>
      <c r="B170" s="54"/>
      <c r="C170" s="69"/>
      <c r="D170" s="69"/>
      <c r="E170" s="69"/>
      <c r="F170" s="31"/>
      <c r="I170" s="52"/>
      <c r="J170" s="31"/>
    </row>
    <row r="171" spans="1:14" x14ac:dyDescent="0.2">
      <c r="B171" s="54"/>
      <c r="C171" s="69"/>
      <c r="D171" s="69"/>
      <c r="E171" s="69"/>
      <c r="F171" s="31"/>
      <c r="H171" s="39"/>
      <c r="I171" s="53"/>
      <c r="J171" s="69"/>
      <c r="K171" s="39"/>
    </row>
    <row r="172" spans="1:14" x14ac:dyDescent="0.2">
      <c r="B172" s="54"/>
      <c r="C172" s="69"/>
      <c r="D172" s="69"/>
      <c r="E172" s="69"/>
      <c r="F172" s="31"/>
      <c r="H172" s="39"/>
      <c r="I172" s="53"/>
      <c r="J172" s="31"/>
      <c r="K172" s="39"/>
    </row>
    <row r="173" spans="1:14" x14ac:dyDescent="0.2">
      <c r="A173" s="54"/>
      <c r="B173" s="54"/>
      <c r="C173" s="69"/>
      <c r="D173" s="69"/>
      <c r="E173" s="69"/>
      <c r="F173" s="31"/>
      <c r="I173" s="52"/>
      <c r="J173" s="31"/>
    </row>
    <row r="174" spans="1:14" x14ac:dyDescent="0.2">
      <c r="A174" s="54"/>
      <c r="B174" s="54"/>
      <c r="C174" s="69"/>
      <c r="D174" s="69"/>
      <c r="E174" s="69"/>
      <c r="F174" s="31"/>
      <c r="I174" s="52"/>
      <c r="J174" s="31"/>
    </row>
    <row r="175" spans="1:14" x14ac:dyDescent="0.2">
      <c r="B175" s="54"/>
      <c r="C175" s="31"/>
      <c r="D175" s="31"/>
      <c r="E175" s="31"/>
      <c r="I175" s="52"/>
      <c r="J175" s="31"/>
    </row>
    <row r="176" spans="1:14" x14ac:dyDescent="0.2">
      <c r="B176" s="54"/>
      <c r="C176" s="31"/>
      <c r="D176" s="31"/>
      <c r="E176" s="31"/>
      <c r="I176" s="52"/>
      <c r="J176" s="31"/>
    </row>
    <row r="177" spans="1:28" x14ac:dyDescent="0.2">
      <c r="B177" s="54"/>
      <c r="C177" s="31"/>
      <c r="D177" s="31"/>
      <c r="E177" s="31"/>
      <c r="I177" s="52"/>
      <c r="J177" s="31"/>
    </row>
    <row r="178" spans="1:28" x14ac:dyDescent="0.2">
      <c r="B178" s="54"/>
      <c r="C178" s="31"/>
      <c r="D178" s="31"/>
      <c r="E178" s="31"/>
      <c r="I178" s="52"/>
      <c r="J178" s="31"/>
    </row>
    <row r="179" spans="1:28" x14ac:dyDescent="0.2">
      <c r="B179" s="54"/>
      <c r="C179" s="31"/>
      <c r="D179" s="31"/>
      <c r="E179" s="31"/>
      <c r="I179" s="52"/>
      <c r="J179" s="31"/>
    </row>
    <row r="180" spans="1:28" x14ac:dyDescent="0.2">
      <c r="A180" s="48"/>
      <c r="B180" s="47"/>
      <c r="C180" s="31"/>
      <c r="D180" s="31"/>
      <c r="E180" s="31"/>
      <c r="G180" s="51"/>
      <c r="H180" s="58"/>
      <c r="I180" s="52"/>
      <c r="J180" s="31"/>
      <c r="L180" s="56"/>
      <c r="O180" s="56"/>
      <c r="P180" s="56"/>
      <c r="S180" s="30"/>
      <c r="T180" s="30"/>
      <c r="U180" s="61"/>
      <c r="V180" s="61"/>
    </row>
    <row r="181" spans="1:28" x14ac:dyDescent="0.2">
      <c r="A181" s="48"/>
      <c r="B181" s="47"/>
      <c r="C181" s="31"/>
      <c r="D181" s="31"/>
      <c r="E181" s="31"/>
      <c r="G181" s="51"/>
      <c r="H181" s="58"/>
      <c r="I181" s="53"/>
      <c r="J181" s="31"/>
      <c r="L181" s="56"/>
      <c r="O181" s="56"/>
      <c r="P181" s="56"/>
      <c r="S181" s="30"/>
      <c r="T181" s="30"/>
      <c r="U181" s="61"/>
      <c r="V181" s="61"/>
    </row>
    <row r="182" spans="1:28" x14ac:dyDescent="0.2">
      <c r="A182" s="48"/>
      <c r="B182" s="47"/>
      <c r="C182" s="31"/>
      <c r="D182" s="31"/>
      <c r="E182" s="31"/>
      <c r="G182" s="51"/>
      <c r="H182" s="58"/>
      <c r="I182" s="52"/>
      <c r="J182" s="31"/>
      <c r="L182" s="56"/>
      <c r="O182" s="56"/>
      <c r="P182" s="56"/>
      <c r="S182" s="30"/>
      <c r="T182" s="30"/>
      <c r="U182" s="61"/>
      <c r="V182" s="61"/>
    </row>
    <row r="183" spans="1:28" x14ac:dyDescent="0.2">
      <c r="A183" s="48"/>
      <c r="B183" s="47"/>
      <c r="C183" s="31"/>
      <c r="D183" s="31"/>
      <c r="E183" s="31"/>
      <c r="G183" s="51"/>
      <c r="H183" s="58"/>
      <c r="I183" s="52"/>
      <c r="J183" s="31"/>
      <c r="L183" s="56"/>
      <c r="O183" s="56"/>
      <c r="P183" s="56"/>
      <c r="S183" s="30"/>
      <c r="T183" s="30"/>
      <c r="U183" s="61"/>
      <c r="V183" s="61"/>
    </row>
    <row r="184" spans="1:28" x14ac:dyDescent="0.2">
      <c r="A184" s="48"/>
      <c r="B184" s="47"/>
      <c r="C184" s="31"/>
      <c r="D184" s="31"/>
      <c r="E184" s="31"/>
      <c r="G184" s="51"/>
      <c r="H184" s="58"/>
      <c r="I184" s="53"/>
      <c r="J184" s="31"/>
      <c r="L184" s="56"/>
      <c r="O184" s="56"/>
      <c r="P184" s="56"/>
      <c r="S184" s="30"/>
      <c r="T184" s="30"/>
      <c r="U184" s="61"/>
      <c r="V184" s="61"/>
    </row>
    <row r="185" spans="1:28" x14ac:dyDescent="0.2">
      <c r="A185" s="48"/>
      <c r="B185" s="47"/>
      <c r="C185" s="31"/>
      <c r="D185" s="31"/>
      <c r="E185" s="31"/>
      <c r="G185" s="51"/>
      <c r="H185" s="58"/>
      <c r="I185" s="52"/>
      <c r="J185" s="31"/>
      <c r="L185" s="56"/>
      <c r="O185" s="56"/>
      <c r="P185" s="56"/>
      <c r="S185" s="30"/>
      <c r="T185" s="30"/>
      <c r="U185" s="61"/>
      <c r="V185" s="61"/>
    </row>
    <row r="186" spans="1:28" x14ac:dyDescent="0.2">
      <c r="A186" s="48"/>
      <c r="B186" s="47"/>
      <c r="C186" s="31"/>
      <c r="D186" s="31"/>
      <c r="E186" s="31"/>
      <c r="G186" s="51"/>
      <c r="H186" s="58"/>
      <c r="I186" s="53"/>
      <c r="J186" s="31"/>
      <c r="L186" s="56"/>
      <c r="O186" s="56"/>
      <c r="P186" s="56"/>
      <c r="S186" s="30"/>
      <c r="T186" s="30"/>
      <c r="U186" s="61"/>
      <c r="V186" s="61"/>
    </row>
    <row r="187" spans="1:28" x14ac:dyDescent="0.2">
      <c r="A187" s="48"/>
      <c r="B187" s="47"/>
      <c r="C187" s="31"/>
      <c r="D187" s="31"/>
      <c r="E187" s="31"/>
      <c r="G187" s="51"/>
      <c r="H187" s="58"/>
      <c r="I187" s="53"/>
      <c r="J187" s="31"/>
      <c r="L187" s="56"/>
      <c r="O187" s="56"/>
      <c r="P187" s="56"/>
      <c r="S187" s="30"/>
      <c r="T187" s="30"/>
      <c r="U187" s="61"/>
      <c r="V187" s="61"/>
    </row>
    <row r="188" spans="1:28" x14ac:dyDescent="0.2">
      <c r="A188" s="48"/>
      <c r="B188" s="47"/>
      <c r="C188" s="31"/>
      <c r="D188" s="31"/>
      <c r="E188" s="31"/>
      <c r="G188" s="51"/>
      <c r="H188" s="58"/>
      <c r="I188" s="53"/>
      <c r="J188" s="31"/>
      <c r="L188" s="56"/>
      <c r="O188" s="56"/>
      <c r="P188" s="56"/>
      <c r="S188" s="30"/>
      <c r="T188" s="30"/>
      <c r="U188" s="61"/>
      <c r="V188" s="61"/>
    </row>
    <row r="189" spans="1:28" x14ac:dyDescent="0.2">
      <c r="A189" s="48"/>
      <c r="B189" s="47"/>
      <c r="C189" s="31"/>
      <c r="D189" s="31"/>
      <c r="E189" s="31"/>
      <c r="G189" s="51"/>
      <c r="H189" s="58"/>
      <c r="I189" s="53"/>
      <c r="J189" s="31"/>
      <c r="L189" s="56"/>
      <c r="O189" s="56"/>
      <c r="P189" s="56"/>
      <c r="S189" s="30"/>
      <c r="T189" s="30"/>
      <c r="U189" s="61"/>
      <c r="V189" s="61"/>
    </row>
    <row r="190" spans="1:28" x14ac:dyDescent="0.2">
      <c r="A190" s="48"/>
      <c r="B190" s="47"/>
      <c r="C190" s="31"/>
      <c r="D190" s="31"/>
      <c r="E190" s="31"/>
      <c r="G190" s="51"/>
      <c r="H190" s="58"/>
      <c r="I190" s="53"/>
      <c r="J190" s="31"/>
      <c r="L190" s="56"/>
      <c r="O190" s="56"/>
      <c r="P190" s="56"/>
      <c r="S190" s="30"/>
      <c r="T190" s="30"/>
      <c r="U190" s="61"/>
      <c r="V190" s="61"/>
    </row>
    <row r="191" spans="1:28" s="27" customFormat="1" x14ac:dyDescent="0.2">
      <c r="A191" s="48"/>
      <c r="B191" s="47"/>
      <c r="C191" s="31"/>
      <c r="D191" s="31"/>
      <c r="E191" s="31"/>
      <c r="F191" s="48"/>
      <c r="G191" s="51"/>
      <c r="H191" s="58"/>
      <c r="I191" s="53"/>
      <c r="J191" s="31"/>
      <c r="K191"/>
      <c r="L191" s="56"/>
      <c r="M191"/>
      <c r="N191"/>
      <c r="O191" s="56"/>
      <c r="P191" s="56"/>
      <c r="Q191" s="46"/>
      <c r="R191" s="50"/>
      <c r="S191" s="30"/>
      <c r="T191" s="30"/>
      <c r="U191" s="50"/>
      <c r="V191" s="50"/>
      <c r="W191" s="50"/>
      <c r="X191" s="50"/>
      <c r="AA191" s="50"/>
      <c r="AB191" s="50"/>
    </row>
    <row r="192" spans="1:28" s="27" customFormat="1" x14ac:dyDescent="0.2">
      <c r="A192" s="48"/>
      <c r="B192" s="47"/>
      <c r="C192" s="31"/>
      <c r="D192" s="31"/>
      <c r="E192" s="31"/>
      <c r="F192" s="48"/>
      <c r="G192" s="51"/>
      <c r="H192" s="58"/>
      <c r="I192" s="52"/>
      <c r="J192" s="31"/>
      <c r="K192"/>
      <c r="L192" s="56"/>
      <c r="M192"/>
      <c r="N192"/>
      <c r="O192" s="56"/>
      <c r="P192" s="56"/>
      <c r="Q192" s="46"/>
      <c r="R192" s="50"/>
      <c r="S192" s="30"/>
      <c r="T192" s="30"/>
      <c r="U192" s="50"/>
      <c r="V192" s="50"/>
      <c r="W192" s="50"/>
      <c r="X192" s="50"/>
      <c r="AA192" s="50"/>
      <c r="AB192" s="50"/>
    </row>
    <row r="193" spans="1:28" s="27" customFormat="1" x14ac:dyDescent="0.2">
      <c r="A193" s="48"/>
      <c r="B193" s="47"/>
      <c r="C193" s="31"/>
      <c r="D193" s="31"/>
      <c r="E193" s="31"/>
      <c r="F193" s="48"/>
      <c r="G193" s="51"/>
      <c r="H193" s="58"/>
      <c r="I193" s="52"/>
      <c r="J193" s="31"/>
      <c r="K193"/>
      <c r="L193" s="56"/>
      <c r="M193"/>
      <c r="N193"/>
      <c r="O193" s="56"/>
      <c r="P193" s="56"/>
      <c r="Q193" s="56"/>
      <c r="R193" s="50"/>
      <c r="S193" s="30"/>
      <c r="T193" s="30"/>
      <c r="U193" s="50"/>
      <c r="V193" s="50"/>
      <c r="W193" s="50"/>
      <c r="X193" s="50"/>
      <c r="AA193" s="50"/>
      <c r="AB193" s="50"/>
    </row>
    <row r="194" spans="1:28" s="27" customFormat="1" x14ac:dyDescent="0.2">
      <c r="A194" s="48"/>
      <c r="B194" s="47"/>
      <c r="C194" s="31"/>
      <c r="D194" s="31"/>
      <c r="E194" s="31"/>
      <c r="F194" s="48"/>
      <c r="G194" s="51"/>
      <c r="H194" s="58"/>
      <c r="I194" s="52"/>
      <c r="J194" s="31"/>
      <c r="K194"/>
      <c r="L194" s="56"/>
      <c r="M194"/>
      <c r="N194"/>
      <c r="O194" s="56"/>
      <c r="P194" s="56"/>
      <c r="Q194" s="56"/>
      <c r="R194" s="50"/>
      <c r="S194" s="30"/>
      <c r="T194" s="30"/>
      <c r="U194" s="50"/>
      <c r="V194" s="50"/>
      <c r="W194" s="50"/>
      <c r="X194" s="50"/>
      <c r="AA194" s="50"/>
      <c r="AB194" s="50"/>
    </row>
    <row r="195" spans="1:28" s="27" customFormat="1" x14ac:dyDescent="0.2">
      <c r="A195" s="48"/>
      <c r="B195" s="47"/>
      <c r="C195" s="31"/>
      <c r="D195" s="31"/>
      <c r="E195" s="31"/>
      <c r="F195" s="48"/>
      <c r="G195" s="51"/>
      <c r="H195" s="58"/>
      <c r="I195" s="53"/>
      <c r="J195" s="31"/>
      <c r="K195"/>
      <c r="L195" s="56"/>
      <c r="M195"/>
      <c r="N195"/>
      <c r="O195" s="56"/>
      <c r="P195" s="56"/>
      <c r="Q195" s="46"/>
      <c r="R195" s="50"/>
      <c r="S195" s="30"/>
      <c r="T195" s="30"/>
      <c r="U195" s="50"/>
      <c r="V195" s="50"/>
      <c r="W195" s="50"/>
      <c r="X195" s="50"/>
      <c r="AA195" s="50"/>
      <c r="AB195" s="50"/>
    </row>
    <row r="196" spans="1:28" s="27" customFormat="1" x14ac:dyDescent="0.2">
      <c r="A196" s="48"/>
      <c r="B196" s="47"/>
      <c r="C196" s="31"/>
      <c r="D196" s="31"/>
      <c r="E196" s="31"/>
      <c r="F196" s="48"/>
      <c r="G196" s="51"/>
      <c r="H196" s="58"/>
      <c r="I196" s="52"/>
      <c r="J196" s="31"/>
      <c r="K196"/>
      <c r="L196" s="56"/>
      <c r="M196"/>
      <c r="N196"/>
      <c r="O196" s="56"/>
      <c r="P196" s="56"/>
      <c r="Q196" s="46"/>
      <c r="R196" s="50"/>
      <c r="S196" s="30"/>
      <c r="T196" s="30"/>
      <c r="U196" s="50"/>
      <c r="V196" s="50"/>
      <c r="W196" s="50"/>
      <c r="X196" s="50"/>
      <c r="AA196" s="50"/>
      <c r="AB196" s="50"/>
    </row>
    <row r="197" spans="1:28" s="27" customFormat="1" x14ac:dyDescent="0.2">
      <c r="A197" s="48"/>
      <c r="B197" s="47"/>
      <c r="C197" s="31"/>
      <c r="D197" s="31"/>
      <c r="E197" s="31"/>
      <c r="F197" s="48"/>
      <c r="G197" s="51"/>
      <c r="H197" s="58"/>
      <c r="I197" s="52"/>
      <c r="J197" s="31"/>
      <c r="K197"/>
      <c r="L197" s="56"/>
      <c r="M197"/>
      <c r="N197"/>
      <c r="O197" s="56"/>
      <c r="P197" s="56"/>
      <c r="Q197" s="46"/>
      <c r="R197" s="50"/>
      <c r="S197" s="30"/>
      <c r="T197" s="30"/>
      <c r="U197" s="50"/>
      <c r="V197" s="50"/>
      <c r="W197" s="50"/>
      <c r="X197" s="50"/>
      <c r="AA197" s="50"/>
      <c r="AB197" s="50"/>
    </row>
    <row r="198" spans="1:28" s="27" customFormat="1" x14ac:dyDescent="0.2">
      <c r="A198" s="48"/>
      <c r="B198" s="47"/>
      <c r="C198" s="31"/>
      <c r="D198" s="31"/>
      <c r="E198" s="31"/>
      <c r="F198" s="48"/>
      <c r="G198" s="51"/>
      <c r="H198" s="58"/>
      <c r="I198" s="52"/>
      <c r="J198" s="31"/>
      <c r="K198"/>
      <c r="L198" s="56"/>
      <c r="M198"/>
      <c r="N198"/>
      <c r="O198" s="56"/>
      <c r="P198" s="56"/>
      <c r="Q198" s="46"/>
      <c r="R198" s="50"/>
      <c r="S198" s="30"/>
      <c r="T198" s="30"/>
      <c r="U198" s="50"/>
      <c r="V198" s="50"/>
      <c r="W198" s="50"/>
      <c r="X198" s="50"/>
      <c r="AA198" s="50"/>
      <c r="AB198" s="50"/>
    </row>
    <row r="199" spans="1:28" s="27" customFormat="1" x14ac:dyDescent="0.2">
      <c r="A199" s="48"/>
      <c r="B199" s="47"/>
      <c r="C199" s="31"/>
      <c r="D199" s="31"/>
      <c r="E199" s="31"/>
      <c r="F199" s="48"/>
      <c r="G199" s="51"/>
      <c r="H199" s="58"/>
      <c r="I199" s="52"/>
      <c r="J199" s="31"/>
      <c r="K199"/>
      <c r="L199" s="56"/>
      <c r="M199"/>
      <c r="N199"/>
      <c r="O199" s="56"/>
      <c r="P199" s="56"/>
      <c r="Q199" s="46"/>
      <c r="R199" s="50"/>
      <c r="S199" s="30"/>
      <c r="T199" s="30"/>
      <c r="U199" s="50"/>
      <c r="V199" s="50"/>
      <c r="W199" s="46"/>
      <c r="X199" s="46"/>
      <c r="AA199" s="50"/>
      <c r="AB199" s="50"/>
    </row>
    <row r="200" spans="1:28" s="27" customFormat="1" x14ac:dyDescent="0.2">
      <c r="A200" s="48"/>
      <c r="B200" s="47"/>
      <c r="C200" s="31"/>
      <c r="D200" s="31"/>
      <c r="E200" s="31"/>
      <c r="F200" s="48"/>
      <c r="G200" s="51"/>
      <c r="H200" s="58"/>
      <c r="I200" s="52"/>
      <c r="J200" s="31"/>
      <c r="K200"/>
      <c r="L200" s="56"/>
      <c r="M200"/>
      <c r="N200"/>
      <c r="O200" s="56"/>
      <c r="P200" s="56"/>
      <c r="Q200" s="46"/>
      <c r="R200" s="50"/>
      <c r="S200" s="30"/>
      <c r="T200" s="30"/>
      <c r="U200" s="50"/>
      <c r="V200" s="50"/>
      <c r="W200" s="50"/>
      <c r="X200" s="50"/>
      <c r="AA200" s="50"/>
      <c r="AB200" s="50"/>
    </row>
    <row r="201" spans="1:28" s="27" customFormat="1" x14ac:dyDescent="0.2">
      <c r="A201" s="48"/>
      <c r="B201" s="47"/>
      <c r="C201" s="31"/>
      <c r="D201" s="31"/>
      <c r="E201" s="31"/>
      <c r="F201" s="48"/>
      <c r="G201" s="51"/>
      <c r="H201" s="58"/>
      <c r="I201" s="53"/>
      <c r="J201" s="31"/>
      <c r="K201"/>
      <c r="L201" s="56"/>
      <c r="M201"/>
      <c r="N201"/>
      <c r="O201" s="56"/>
      <c r="P201" s="56"/>
      <c r="Q201" s="46"/>
      <c r="R201" s="50"/>
      <c r="S201" s="30"/>
      <c r="T201" s="30"/>
      <c r="U201" s="50"/>
      <c r="V201" s="50"/>
      <c r="W201" s="50"/>
      <c r="X201" s="50"/>
      <c r="AA201" s="50"/>
      <c r="AB201" s="50"/>
    </row>
    <row r="202" spans="1:28" s="27" customFormat="1" x14ac:dyDescent="0.2">
      <c r="A202" s="48"/>
      <c r="B202" s="47"/>
      <c r="C202" s="31"/>
      <c r="D202" s="31"/>
      <c r="E202" s="31"/>
      <c r="F202" s="48"/>
      <c r="G202" s="51"/>
      <c r="H202" s="58"/>
      <c r="I202" s="52"/>
      <c r="J202" s="31"/>
      <c r="K202"/>
      <c r="L202" s="56"/>
      <c r="M202"/>
      <c r="N202"/>
      <c r="O202" s="56"/>
      <c r="P202" s="56"/>
      <c r="Q202" s="46"/>
      <c r="R202" s="50"/>
      <c r="S202" s="30"/>
      <c r="T202" s="30"/>
      <c r="U202" s="50"/>
      <c r="V202" s="50"/>
      <c r="W202" s="50"/>
      <c r="X202" s="50"/>
      <c r="AA202" s="50"/>
      <c r="AB202" s="50"/>
    </row>
    <row r="203" spans="1:28" s="27" customFormat="1" x14ac:dyDescent="0.2">
      <c r="A203" s="48"/>
      <c r="B203" s="47"/>
      <c r="C203" s="31"/>
      <c r="D203" s="31"/>
      <c r="E203" s="31"/>
      <c r="F203" s="48"/>
      <c r="G203" s="51"/>
      <c r="H203" s="58"/>
      <c r="I203" s="52"/>
      <c r="J203" s="31"/>
      <c r="K203"/>
      <c r="L203" s="56"/>
      <c r="M203"/>
      <c r="N203"/>
      <c r="O203" s="56"/>
      <c r="P203" s="56"/>
      <c r="Q203" s="46"/>
      <c r="R203" s="50"/>
      <c r="S203" s="30"/>
      <c r="T203" s="30"/>
      <c r="U203" s="50"/>
      <c r="V203" s="50"/>
      <c r="W203" s="50"/>
      <c r="X203" s="50"/>
      <c r="AA203" s="50"/>
      <c r="AB203" s="50"/>
    </row>
    <row r="204" spans="1:28" s="27" customFormat="1" x14ac:dyDescent="0.2">
      <c r="A204" s="48"/>
      <c r="B204" s="47"/>
      <c r="C204" s="31"/>
      <c r="D204" s="31"/>
      <c r="E204" s="31"/>
      <c r="F204" s="48"/>
      <c r="G204" s="51"/>
      <c r="H204" s="58"/>
      <c r="I204" s="52"/>
      <c r="J204" s="31"/>
      <c r="K204"/>
      <c r="L204" s="56"/>
      <c r="M204"/>
      <c r="N204"/>
      <c r="O204" s="56"/>
      <c r="P204" s="56"/>
      <c r="Q204" s="46"/>
      <c r="R204" s="50"/>
      <c r="S204" s="30"/>
      <c r="T204" s="30"/>
      <c r="U204" s="50"/>
      <c r="V204" s="50"/>
      <c r="W204" s="50"/>
      <c r="X204" s="50"/>
      <c r="AA204" s="50"/>
      <c r="AB204" s="50"/>
    </row>
    <row r="205" spans="1:28" s="27" customFormat="1" x14ac:dyDescent="0.2">
      <c r="A205" s="48"/>
      <c r="B205" s="47"/>
      <c r="C205" s="31"/>
      <c r="D205" s="31"/>
      <c r="E205" s="31"/>
      <c r="F205" s="48"/>
      <c r="G205" s="51"/>
      <c r="H205" s="58"/>
      <c r="I205" s="52"/>
      <c r="J205" s="31"/>
      <c r="K205"/>
      <c r="L205" s="56"/>
      <c r="M205"/>
      <c r="N205"/>
      <c r="O205" s="56"/>
      <c r="P205" s="56"/>
      <c r="Q205" s="46"/>
      <c r="R205" s="50"/>
      <c r="S205" s="30"/>
      <c r="T205" s="30"/>
      <c r="U205" s="50"/>
      <c r="V205" s="50"/>
      <c r="W205" s="46"/>
      <c r="X205" s="46"/>
      <c r="AA205" s="50"/>
      <c r="AB205" s="50"/>
    </row>
    <row r="206" spans="1:28" s="27" customFormat="1" x14ac:dyDescent="0.2">
      <c r="A206" s="48"/>
      <c r="B206" s="47"/>
      <c r="C206" s="31"/>
      <c r="D206" s="31"/>
      <c r="E206" s="31"/>
      <c r="F206" s="48"/>
      <c r="G206" s="51"/>
      <c r="H206" s="58"/>
      <c r="I206" s="52"/>
      <c r="J206" s="31"/>
      <c r="K206"/>
      <c r="L206" s="56"/>
      <c r="M206"/>
      <c r="N206"/>
      <c r="O206" s="56"/>
      <c r="P206" s="56"/>
      <c r="Q206" s="46"/>
      <c r="R206" s="50"/>
      <c r="S206" s="30"/>
      <c r="T206" s="30"/>
      <c r="U206" s="50"/>
      <c r="V206" s="50"/>
      <c r="W206" s="46"/>
      <c r="X206" s="46"/>
      <c r="AA206" s="50"/>
      <c r="AB206" s="50"/>
    </row>
    <row r="207" spans="1:28" s="27" customFormat="1" x14ac:dyDescent="0.2">
      <c r="A207" s="48"/>
      <c r="B207" s="47"/>
      <c r="C207" s="31"/>
      <c r="D207" s="31"/>
      <c r="E207" s="31"/>
      <c r="F207" s="48"/>
      <c r="G207" s="51"/>
      <c r="H207" s="58"/>
      <c r="I207" s="57"/>
      <c r="J207" s="31"/>
      <c r="K207"/>
      <c r="L207" s="56"/>
      <c r="M207"/>
      <c r="N207"/>
      <c r="O207" s="56"/>
      <c r="P207" s="56"/>
      <c r="Q207" s="46"/>
      <c r="R207" s="50"/>
      <c r="S207" s="30"/>
      <c r="T207" s="30"/>
      <c r="U207" s="50"/>
      <c r="V207" s="50"/>
      <c r="W207" s="50"/>
      <c r="X207" s="50"/>
      <c r="AA207" s="50"/>
      <c r="AB207" s="50"/>
    </row>
    <row r="208" spans="1:28" s="27" customFormat="1" x14ac:dyDescent="0.2">
      <c r="A208" s="48"/>
      <c r="B208" s="47"/>
      <c r="C208" s="31"/>
      <c r="D208" s="31"/>
      <c r="E208" s="31"/>
      <c r="F208" s="48"/>
      <c r="G208" s="51"/>
      <c r="H208" s="58"/>
      <c r="I208" s="57"/>
      <c r="J208" s="31"/>
      <c r="K208"/>
      <c r="L208" s="56"/>
      <c r="M208"/>
      <c r="N208"/>
      <c r="O208" s="56"/>
      <c r="P208" s="56"/>
      <c r="Q208" s="46"/>
      <c r="R208" s="50"/>
      <c r="S208" s="30"/>
      <c r="T208" s="30"/>
      <c r="U208" s="50"/>
      <c r="V208" s="50"/>
      <c r="W208" s="50"/>
      <c r="X208" s="50"/>
      <c r="AA208" s="50"/>
      <c r="AB208" s="50"/>
    </row>
    <row r="209" spans="1:28" s="27" customFormat="1" x14ac:dyDescent="0.2">
      <c r="A209" s="48"/>
      <c r="B209" s="47"/>
      <c r="C209" s="31"/>
      <c r="D209" s="31"/>
      <c r="E209" s="31"/>
      <c r="F209" s="48"/>
      <c r="G209" s="51"/>
      <c r="H209" s="58"/>
      <c r="I209" s="57"/>
      <c r="J209" s="31"/>
      <c r="K209"/>
      <c r="L209" s="56"/>
      <c r="M209"/>
      <c r="N209"/>
      <c r="O209" s="56"/>
      <c r="P209" s="56"/>
      <c r="Q209" s="46"/>
      <c r="R209" s="50"/>
      <c r="S209" s="30"/>
      <c r="T209" s="30"/>
      <c r="U209" s="50"/>
      <c r="V209" s="50"/>
      <c r="W209" s="50"/>
      <c r="X209" s="50"/>
      <c r="AA209" s="50"/>
      <c r="AB209" s="50"/>
    </row>
    <row r="210" spans="1:28" s="27" customFormat="1" x14ac:dyDescent="0.2">
      <c r="A210" s="48"/>
      <c r="B210" s="47"/>
      <c r="C210" s="31"/>
      <c r="D210" s="31"/>
      <c r="E210" s="31"/>
      <c r="F210" s="48"/>
      <c r="G210" s="51"/>
      <c r="H210" s="58"/>
      <c r="I210" s="52"/>
      <c r="J210" s="31"/>
      <c r="K210"/>
      <c r="L210" s="56"/>
      <c r="M210"/>
      <c r="N210"/>
      <c r="O210" s="56"/>
      <c r="P210" s="56"/>
      <c r="Q210" s="46"/>
      <c r="R210" s="50"/>
      <c r="S210" s="30"/>
      <c r="T210" s="30"/>
      <c r="U210" s="50"/>
      <c r="V210" s="50"/>
      <c r="W210" s="50"/>
      <c r="X210" s="50"/>
      <c r="AA210" s="50"/>
      <c r="AB210" s="50"/>
    </row>
    <row r="211" spans="1:28" s="27" customFormat="1" x14ac:dyDescent="0.2">
      <c r="A211" s="48"/>
      <c r="B211" s="47"/>
      <c r="C211" s="31"/>
      <c r="D211" s="31"/>
      <c r="E211" s="31"/>
      <c r="F211" s="48"/>
      <c r="G211" s="51"/>
      <c r="H211" s="58"/>
      <c r="I211" s="52"/>
      <c r="J211" s="31"/>
      <c r="K211"/>
      <c r="L211" s="56"/>
      <c r="M211"/>
      <c r="N211"/>
      <c r="O211" s="56"/>
      <c r="P211" s="56"/>
      <c r="Q211" s="46"/>
      <c r="R211" s="50"/>
      <c r="S211" s="30"/>
      <c r="T211" s="30"/>
      <c r="U211" s="50"/>
      <c r="V211" s="50"/>
      <c r="W211" s="50"/>
      <c r="X211" s="50"/>
      <c r="AA211" s="50"/>
      <c r="AB211" s="50"/>
    </row>
    <row r="212" spans="1:28" s="27" customFormat="1" x14ac:dyDescent="0.2">
      <c r="A212" s="48"/>
      <c r="B212" s="47"/>
      <c r="C212" s="30"/>
      <c r="D212" s="30"/>
      <c r="E212" s="30"/>
      <c r="F212" s="48"/>
      <c r="G212" s="51"/>
      <c r="H212" s="58"/>
      <c r="I212" s="59"/>
      <c r="J212" s="30"/>
      <c r="K212" s="29"/>
      <c r="L212" s="56"/>
      <c r="M212" s="29"/>
      <c r="N212" s="29"/>
      <c r="O212" s="56"/>
      <c r="P212" s="56"/>
      <c r="Q212" s="46"/>
      <c r="R212" s="50"/>
      <c r="S212" s="30"/>
      <c r="T212" s="30"/>
      <c r="U212" s="50"/>
      <c r="V212" s="50"/>
      <c r="W212" s="50"/>
      <c r="X212" s="50"/>
      <c r="AA212" s="50"/>
      <c r="AB212" s="50"/>
    </row>
  </sheetData>
  <sortState ref="A2:AB211">
    <sortCondition ref="B2:B211"/>
    <sortCondition ref="I2:I21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E1954"/>
  <sheetViews>
    <sheetView workbookViewId="0">
      <selection activeCell="E36" sqref="E36"/>
    </sheetView>
  </sheetViews>
  <sheetFormatPr defaultColWidth="9.140625" defaultRowHeight="12.75" x14ac:dyDescent="0.2"/>
  <cols>
    <col min="1" max="1" width="35.28515625" style="42" customWidth="1"/>
    <col min="2" max="2" width="23.7109375" style="42" customWidth="1"/>
    <col min="3" max="3" width="30" style="42" customWidth="1"/>
    <col min="4" max="4" width="17.28515625" style="42" customWidth="1"/>
    <col min="5" max="5" width="32.42578125" style="34" bestFit="1" customWidth="1"/>
    <col min="6" max="6" width="22.42578125" style="34" customWidth="1"/>
    <col min="7" max="16384" width="9.140625" style="34"/>
  </cols>
  <sheetData>
    <row r="1" spans="1:5" ht="51" customHeight="1" x14ac:dyDescent="0.2">
      <c r="A1" s="3" t="s">
        <v>4</v>
      </c>
      <c r="B1" s="3" t="s">
        <v>1</v>
      </c>
      <c r="C1" s="3" t="s">
        <v>2</v>
      </c>
      <c r="D1" s="3" t="s">
        <v>15</v>
      </c>
    </row>
    <row r="2" spans="1:5" s="35" customFormat="1" x14ac:dyDescent="0.2">
      <c r="A2" s="35" t="s">
        <v>64</v>
      </c>
      <c r="B2" s="35" t="s">
        <v>40</v>
      </c>
      <c r="C2" s="36" t="s">
        <v>102</v>
      </c>
      <c r="D2" s="35" t="s">
        <v>84</v>
      </c>
    </row>
    <row r="3" spans="1:5" s="35" customFormat="1" x14ac:dyDescent="0.2">
      <c r="A3" s="35" t="s">
        <v>64</v>
      </c>
      <c r="B3" s="35" t="s">
        <v>40</v>
      </c>
      <c r="C3" s="36" t="s">
        <v>39</v>
      </c>
      <c r="D3" s="35" t="s">
        <v>104</v>
      </c>
    </row>
    <row r="4" spans="1:5" s="35" customFormat="1" x14ac:dyDescent="0.2">
      <c r="A4" s="35" t="s">
        <v>64</v>
      </c>
      <c r="B4" s="35" t="s">
        <v>40</v>
      </c>
      <c r="C4" s="36" t="s">
        <v>103</v>
      </c>
      <c r="D4" s="35" t="s">
        <v>86</v>
      </c>
    </row>
    <row r="5" spans="1:5" s="35" customFormat="1" x14ac:dyDescent="0.2">
      <c r="A5" s="35" t="s">
        <v>64</v>
      </c>
      <c r="B5" s="35" t="s">
        <v>40</v>
      </c>
      <c r="C5" s="36" t="s">
        <v>43</v>
      </c>
      <c r="D5" s="35" t="s">
        <v>45</v>
      </c>
    </row>
    <row r="6" spans="1:5" s="35" customFormat="1" x14ac:dyDescent="0.2">
      <c r="A6" s="35" t="s">
        <v>64</v>
      </c>
      <c r="B6" s="35" t="s">
        <v>40</v>
      </c>
      <c r="C6" s="36" t="s">
        <v>42</v>
      </c>
      <c r="D6" s="35" t="s">
        <v>44</v>
      </c>
    </row>
    <row r="7" spans="1:5" s="35" customFormat="1" x14ac:dyDescent="0.2">
      <c r="A7" s="35" t="s">
        <v>64</v>
      </c>
      <c r="B7" s="35" t="s">
        <v>40</v>
      </c>
      <c r="C7" s="36" t="s">
        <v>146</v>
      </c>
      <c r="D7" s="35" t="s">
        <v>379</v>
      </c>
    </row>
    <row r="8" spans="1:5" s="35" customFormat="1" x14ac:dyDescent="0.2">
      <c r="A8" s="35" t="s">
        <v>64</v>
      </c>
      <c r="B8" s="35" t="s">
        <v>40</v>
      </c>
      <c r="C8" s="36" t="s">
        <v>144</v>
      </c>
      <c r="D8" s="35" t="s">
        <v>380</v>
      </c>
    </row>
    <row r="9" spans="1:5" s="35" customFormat="1" x14ac:dyDescent="0.2">
      <c r="A9" s="35" t="s">
        <v>55</v>
      </c>
      <c r="B9" s="35" t="s">
        <v>59</v>
      </c>
      <c r="C9" s="35" t="s">
        <v>60</v>
      </c>
      <c r="D9" s="35" t="s">
        <v>56</v>
      </c>
    </row>
    <row r="10" spans="1:5" s="35" customFormat="1" x14ac:dyDescent="0.2">
      <c r="A10" s="35" t="s">
        <v>55</v>
      </c>
      <c r="B10" s="35" t="s">
        <v>59</v>
      </c>
      <c r="C10" s="35" t="s">
        <v>62</v>
      </c>
      <c r="D10" s="35" t="s">
        <v>57</v>
      </c>
    </row>
    <row r="11" spans="1:5" s="35" customFormat="1" x14ac:dyDescent="0.2">
      <c r="A11" s="35" t="s">
        <v>55</v>
      </c>
      <c r="B11" s="35" t="s">
        <v>59</v>
      </c>
      <c r="C11" s="35" t="s">
        <v>61</v>
      </c>
      <c r="D11" s="35" t="s">
        <v>58</v>
      </c>
    </row>
    <row r="12" spans="1:5" s="35" customFormat="1" x14ac:dyDescent="0.2">
      <c r="A12" s="32" t="s">
        <v>77</v>
      </c>
      <c r="B12" s="35" t="s">
        <v>81</v>
      </c>
      <c r="C12" s="37" t="s">
        <v>78</v>
      </c>
      <c r="D12" s="35" t="s">
        <v>82</v>
      </c>
    </row>
    <row r="13" spans="1:5" s="35" customFormat="1" x14ac:dyDescent="0.2">
      <c r="A13" s="32" t="s">
        <v>77</v>
      </c>
      <c r="B13" s="35" t="s">
        <v>81</v>
      </c>
      <c r="C13" s="38" t="s">
        <v>140</v>
      </c>
      <c r="D13" s="38" t="s">
        <v>88</v>
      </c>
    </row>
    <row r="14" spans="1:5" s="40" customFormat="1" x14ac:dyDescent="0.2">
      <c r="A14" s="40" t="s">
        <v>53</v>
      </c>
      <c r="B14" s="35" t="s">
        <v>59</v>
      </c>
      <c r="C14" s="41" t="s">
        <v>83</v>
      </c>
      <c r="D14" s="40" t="s">
        <v>84</v>
      </c>
      <c r="E14" s="40" t="s">
        <v>99</v>
      </c>
    </row>
    <row r="15" spans="1:5" s="40" customFormat="1" x14ac:dyDescent="0.2">
      <c r="A15" s="40" t="s">
        <v>53</v>
      </c>
      <c r="B15" s="35" t="s">
        <v>59</v>
      </c>
      <c r="C15" s="41" t="s">
        <v>87</v>
      </c>
      <c r="D15" s="40" t="s">
        <v>56</v>
      </c>
      <c r="E15" s="40" t="s">
        <v>101</v>
      </c>
    </row>
    <row r="16" spans="1:5" s="40" customFormat="1" x14ac:dyDescent="0.2">
      <c r="A16" s="40" t="s">
        <v>53</v>
      </c>
      <c r="B16" s="35" t="s">
        <v>59</v>
      </c>
      <c r="C16" s="41" t="s">
        <v>85</v>
      </c>
      <c r="D16" s="40" t="s">
        <v>86</v>
      </c>
      <c r="E16" s="40" t="s">
        <v>100</v>
      </c>
    </row>
    <row r="17" spans="1:4" s="35" customFormat="1" x14ac:dyDescent="0.2">
      <c r="A17" s="43" t="s">
        <v>54</v>
      </c>
      <c r="B17" s="35" t="s">
        <v>94</v>
      </c>
      <c r="C17" s="35" t="s">
        <v>95</v>
      </c>
      <c r="D17" s="35" t="s">
        <v>97</v>
      </c>
    </row>
    <row r="18" spans="1:4" s="35" customFormat="1" x14ac:dyDescent="0.2">
      <c r="A18" s="43" t="s">
        <v>54</v>
      </c>
      <c r="B18" s="35" t="s">
        <v>94</v>
      </c>
      <c r="C18" s="35" t="s">
        <v>96</v>
      </c>
      <c r="D18" s="35" t="s">
        <v>98</v>
      </c>
    </row>
    <row r="19" spans="1:4" s="35" customFormat="1" x14ac:dyDescent="0.2">
      <c r="A19" s="43" t="s">
        <v>80</v>
      </c>
      <c r="B19" s="35" t="s">
        <v>91</v>
      </c>
      <c r="C19" s="35" t="s">
        <v>92</v>
      </c>
      <c r="D19" s="35" t="s">
        <v>93</v>
      </c>
    </row>
    <row r="20" spans="1:4" s="35" customFormat="1" x14ac:dyDescent="0.2">
      <c r="A20" s="43" t="s">
        <v>79</v>
      </c>
      <c r="B20" s="35" t="s">
        <v>89</v>
      </c>
    </row>
    <row r="21" spans="1:4" s="35" customFormat="1" x14ac:dyDescent="0.2">
      <c r="A21" s="35" t="s">
        <v>148</v>
      </c>
      <c r="B21" s="35" t="s">
        <v>91</v>
      </c>
      <c r="C21" s="35" t="s">
        <v>143</v>
      </c>
      <c r="D21" s="35" t="s">
        <v>149</v>
      </c>
    </row>
    <row r="22" spans="1:4" s="35" customFormat="1" x14ac:dyDescent="0.2">
      <c r="A22" s="35" t="s">
        <v>148</v>
      </c>
      <c r="B22" s="35" t="s">
        <v>91</v>
      </c>
      <c r="C22" s="35" t="s">
        <v>142</v>
      </c>
      <c r="D22" s="35" t="s">
        <v>150</v>
      </c>
    </row>
    <row r="23" spans="1:4" s="44" customFormat="1" ht="39.950000000000003" customHeight="1" x14ac:dyDescent="0.2">
      <c r="A23" s="44" t="s">
        <v>4</v>
      </c>
      <c r="B23" s="45" t="s">
        <v>2</v>
      </c>
      <c r="C23" s="44" t="s">
        <v>105</v>
      </c>
      <c r="D23" s="44" t="s">
        <v>15</v>
      </c>
    </row>
    <row r="24" spans="1:4" s="19" customFormat="1" x14ac:dyDescent="0.2">
      <c r="A24" s="19" t="s">
        <v>13</v>
      </c>
      <c r="B24" s="33" t="s">
        <v>106</v>
      </c>
      <c r="C24" s="19" t="s">
        <v>107</v>
      </c>
      <c r="D24" s="19" t="s">
        <v>108</v>
      </c>
    </row>
    <row r="25" spans="1:4" s="19" customFormat="1" x14ac:dyDescent="0.2">
      <c r="A25" s="19" t="s">
        <v>13</v>
      </c>
      <c r="B25" s="33" t="s">
        <v>109</v>
      </c>
      <c r="C25" s="19" t="s">
        <v>110</v>
      </c>
      <c r="D25" s="19" t="s">
        <v>111</v>
      </c>
    </row>
    <row r="26" spans="1:4" s="19" customFormat="1" x14ac:dyDescent="0.2">
      <c r="A26" s="19" t="s">
        <v>13</v>
      </c>
      <c r="B26" s="33" t="s">
        <v>112</v>
      </c>
      <c r="C26" s="19" t="s">
        <v>113</v>
      </c>
      <c r="D26" s="19" t="s">
        <v>114</v>
      </c>
    </row>
    <row r="27" spans="1:4" s="19" customFormat="1" x14ac:dyDescent="0.2">
      <c r="A27" s="19" t="s">
        <v>13</v>
      </c>
      <c r="B27" s="33" t="s">
        <v>115</v>
      </c>
      <c r="C27" s="19" t="s">
        <v>116</v>
      </c>
      <c r="D27" s="19" t="s">
        <v>117</v>
      </c>
    </row>
    <row r="28" spans="1:4" s="19" customFormat="1" x14ac:dyDescent="0.2">
      <c r="A28" s="19" t="s">
        <v>13</v>
      </c>
      <c r="B28" s="33" t="s">
        <v>118</v>
      </c>
      <c r="C28" s="19" t="s">
        <v>119</v>
      </c>
      <c r="D28" s="19" t="s">
        <v>120</v>
      </c>
    </row>
    <row r="29" spans="1:4" s="19" customFormat="1" x14ac:dyDescent="0.2">
      <c r="A29" s="19" t="s">
        <v>13</v>
      </c>
      <c r="B29" s="33" t="s">
        <v>121</v>
      </c>
      <c r="C29" s="19" t="s">
        <v>122</v>
      </c>
      <c r="D29" s="19" t="s">
        <v>123</v>
      </c>
    </row>
    <row r="30" spans="1:4" s="19" customFormat="1" x14ac:dyDescent="0.2">
      <c r="A30" s="19" t="s">
        <v>13</v>
      </c>
      <c r="B30" s="33" t="s">
        <v>124</v>
      </c>
      <c r="C30" s="19" t="s">
        <v>125</v>
      </c>
      <c r="D30" s="19" t="s">
        <v>126</v>
      </c>
    </row>
    <row r="31" spans="1:4" s="19" customFormat="1" x14ac:dyDescent="0.2">
      <c r="A31" s="19" t="s">
        <v>17</v>
      </c>
      <c r="B31" s="33" t="s">
        <v>74</v>
      </c>
      <c r="C31" s="19" t="s">
        <v>127</v>
      </c>
    </row>
    <row r="32" spans="1:4" s="19" customFormat="1" x14ac:dyDescent="0.2">
      <c r="A32" s="19" t="s">
        <v>17</v>
      </c>
      <c r="B32" s="33" t="s">
        <v>128</v>
      </c>
      <c r="C32" s="19" t="s">
        <v>129</v>
      </c>
    </row>
    <row r="33" spans="1:4" s="19" customFormat="1" x14ac:dyDescent="0.2">
      <c r="A33" s="19" t="s">
        <v>17</v>
      </c>
      <c r="B33" s="33" t="s">
        <v>130</v>
      </c>
      <c r="C33" s="19" t="s">
        <v>131</v>
      </c>
    </row>
    <row r="34" spans="1:4" s="19" customFormat="1" x14ac:dyDescent="0.2">
      <c r="A34" s="19" t="s">
        <v>17</v>
      </c>
      <c r="B34" s="33" t="s">
        <v>132</v>
      </c>
      <c r="C34" s="19" t="s">
        <v>133</v>
      </c>
    </row>
    <row r="35" spans="1:4" s="19" customFormat="1" x14ac:dyDescent="0.2">
      <c r="A35" s="19" t="s">
        <v>17</v>
      </c>
      <c r="B35" s="33" t="s">
        <v>76</v>
      </c>
      <c r="C35" s="19" t="s">
        <v>134</v>
      </c>
    </row>
    <row r="36" spans="1:4" s="19" customFormat="1" x14ac:dyDescent="0.2">
      <c r="A36" s="19" t="s">
        <v>17</v>
      </c>
      <c r="B36" s="33" t="s">
        <v>135</v>
      </c>
      <c r="C36" s="19" t="s">
        <v>136</v>
      </c>
    </row>
    <row r="37" spans="1:4" s="19" customFormat="1" x14ac:dyDescent="0.2">
      <c r="A37" s="19" t="s">
        <v>17</v>
      </c>
      <c r="B37" s="33" t="s">
        <v>137</v>
      </c>
      <c r="C37" s="19" t="s">
        <v>138</v>
      </c>
    </row>
    <row r="38" spans="1:4" s="19" customFormat="1" ht="10.5" customHeight="1" x14ac:dyDescent="0.2">
      <c r="A38" s="19" t="s">
        <v>17</v>
      </c>
      <c r="B38" s="33" t="s">
        <v>90</v>
      </c>
      <c r="C38" s="19" t="s">
        <v>139</v>
      </c>
    </row>
    <row r="39" spans="1:4" x14ac:dyDescent="0.2">
      <c r="A39" s="34"/>
      <c r="B39" s="34"/>
      <c r="C39" s="34"/>
      <c r="D39" s="34"/>
    </row>
    <row r="40" spans="1:4" x14ac:dyDescent="0.2">
      <c r="A40" s="34"/>
      <c r="B40" s="34"/>
      <c r="C40" s="34"/>
      <c r="D40" s="34"/>
    </row>
    <row r="41" spans="1:4" x14ac:dyDescent="0.2">
      <c r="A41" s="34"/>
      <c r="B41" s="34"/>
      <c r="C41" s="34"/>
      <c r="D41" s="34"/>
    </row>
    <row r="42" spans="1:4" x14ac:dyDescent="0.2">
      <c r="A42" s="34"/>
      <c r="B42" s="34"/>
      <c r="C42" s="34"/>
      <c r="D42" s="34"/>
    </row>
    <row r="43" spans="1:4" x14ac:dyDescent="0.2">
      <c r="A43" s="34"/>
      <c r="B43" s="34"/>
      <c r="C43" s="34"/>
      <c r="D43" s="34"/>
    </row>
    <row r="44" spans="1:4" x14ac:dyDescent="0.2">
      <c r="A44" s="34"/>
      <c r="B44" s="34"/>
      <c r="C44" s="34"/>
      <c r="D44" s="34"/>
    </row>
    <row r="45" spans="1:4" x14ac:dyDescent="0.2">
      <c r="A45" s="34"/>
      <c r="B45" s="34"/>
      <c r="C45" s="34"/>
      <c r="D45" s="34"/>
    </row>
    <row r="46" spans="1:4" x14ac:dyDescent="0.2">
      <c r="A46" s="34"/>
      <c r="B46" s="34"/>
      <c r="C46" s="34"/>
      <c r="D46" s="34"/>
    </row>
    <row r="47" spans="1:4" x14ac:dyDescent="0.2">
      <c r="A47" s="34"/>
      <c r="B47" s="34"/>
      <c r="C47" s="34"/>
      <c r="D47" s="34"/>
    </row>
    <row r="48" spans="1:4" x14ac:dyDescent="0.2">
      <c r="A48" s="34"/>
      <c r="B48" s="34"/>
      <c r="C48" s="34"/>
      <c r="D48" s="34"/>
    </row>
    <row r="49" spans="1:4" x14ac:dyDescent="0.2">
      <c r="A49" s="34"/>
      <c r="B49" s="34"/>
      <c r="C49" s="34"/>
      <c r="D49" s="34"/>
    </row>
    <row r="50" spans="1:4" x14ac:dyDescent="0.2">
      <c r="A50" s="34"/>
      <c r="B50" s="34"/>
      <c r="C50" s="34"/>
      <c r="D50" s="34"/>
    </row>
    <row r="51" spans="1:4" x14ac:dyDescent="0.2">
      <c r="A51" s="34"/>
      <c r="B51" s="34"/>
      <c r="C51" s="34"/>
      <c r="D51" s="34"/>
    </row>
    <row r="52" spans="1:4" x14ac:dyDescent="0.2">
      <c r="A52" s="34"/>
      <c r="B52" s="34"/>
      <c r="C52" s="34"/>
      <c r="D52" s="34"/>
    </row>
    <row r="53" spans="1:4" x14ac:dyDescent="0.2">
      <c r="A53" s="34"/>
      <c r="B53" s="34"/>
      <c r="C53" s="34"/>
      <c r="D53" s="34"/>
    </row>
    <row r="54" spans="1:4" x14ac:dyDescent="0.2">
      <c r="A54" s="34"/>
      <c r="B54" s="34"/>
      <c r="C54" s="34"/>
      <c r="D54" s="34"/>
    </row>
    <row r="55" spans="1:4" x14ac:dyDescent="0.2">
      <c r="A55" s="34"/>
      <c r="B55" s="34"/>
      <c r="C55" s="34"/>
      <c r="D55" s="34"/>
    </row>
    <row r="56" spans="1:4" x14ac:dyDescent="0.2">
      <c r="A56" s="34"/>
      <c r="B56" s="34"/>
      <c r="C56" s="34"/>
      <c r="D56" s="34"/>
    </row>
    <row r="57" spans="1:4" x14ac:dyDescent="0.2">
      <c r="A57" s="34"/>
      <c r="B57" s="34"/>
      <c r="C57" s="34"/>
      <c r="D57" s="34"/>
    </row>
    <row r="58" spans="1:4" x14ac:dyDescent="0.2">
      <c r="A58" s="34"/>
      <c r="B58" s="34"/>
      <c r="C58" s="34"/>
      <c r="D58" s="34"/>
    </row>
    <row r="59" spans="1:4" x14ac:dyDescent="0.2">
      <c r="A59" s="34"/>
      <c r="B59" s="34"/>
      <c r="C59" s="34"/>
      <c r="D59" s="34"/>
    </row>
    <row r="60" spans="1:4" x14ac:dyDescent="0.2">
      <c r="A60" s="34"/>
      <c r="B60" s="34"/>
      <c r="C60" s="34"/>
      <c r="D60" s="34"/>
    </row>
    <row r="61" spans="1:4" x14ac:dyDescent="0.2">
      <c r="A61" s="34"/>
      <c r="B61" s="34"/>
      <c r="C61" s="34"/>
      <c r="D61" s="34"/>
    </row>
    <row r="62" spans="1:4" x14ac:dyDescent="0.2">
      <c r="A62" s="34"/>
      <c r="B62" s="34"/>
      <c r="C62" s="34"/>
      <c r="D62" s="34"/>
    </row>
    <row r="63" spans="1:4" x14ac:dyDescent="0.2">
      <c r="A63" s="34"/>
      <c r="B63" s="34"/>
      <c r="C63" s="34"/>
      <c r="D63" s="34"/>
    </row>
    <row r="64" spans="1:4" x14ac:dyDescent="0.2">
      <c r="A64" s="34"/>
      <c r="B64" s="34"/>
      <c r="C64" s="34"/>
      <c r="D64" s="34"/>
    </row>
    <row r="65" spans="1:4" x14ac:dyDescent="0.2">
      <c r="A65" s="34"/>
      <c r="B65" s="34"/>
      <c r="C65" s="34"/>
      <c r="D65" s="34"/>
    </row>
    <row r="66" spans="1:4" x14ac:dyDescent="0.2">
      <c r="A66" s="34"/>
      <c r="B66" s="34"/>
      <c r="C66" s="34"/>
      <c r="D66" s="34"/>
    </row>
    <row r="67" spans="1:4" x14ac:dyDescent="0.2">
      <c r="A67" s="34"/>
      <c r="B67" s="34"/>
      <c r="C67" s="34"/>
      <c r="D67" s="34"/>
    </row>
    <row r="68" spans="1:4" x14ac:dyDescent="0.2">
      <c r="A68" s="34"/>
      <c r="B68" s="34"/>
      <c r="C68" s="34"/>
      <c r="D68" s="34"/>
    </row>
    <row r="69" spans="1:4" x14ac:dyDescent="0.2">
      <c r="A69" s="34"/>
      <c r="B69" s="34"/>
      <c r="C69" s="34"/>
      <c r="D69" s="34"/>
    </row>
    <row r="70" spans="1:4" x14ac:dyDescent="0.2">
      <c r="A70" s="34"/>
      <c r="B70" s="34"/>
      <c r="C70" s="34"/>
      <c r="D70" s="34"/>
    </row>
    <row r="71" spans="1:4" x14ac:dyDescent="0.2">
      <c r="A71" s="34"/>
      <c r="B71" s="34"/>
      <c r="C71" s="34"/>
      <c r="D71" s="34"/>
    </row>
    <row r="72" spans="1:4" x14ac:dyDescent="0.2">
      <c r="A72" s="34"/>
      <c r="B72" s="34"/>
      <c r="C72" s="34"/>
      <c r="D72" s="34"/>
    </row>
    <row r="73" spans="1:4" x14ac:dyDescent="0.2">
      <c r="A73" s="34"/>
      <c r="B73" s="34"/>
      <c r="C73" s="34"/>
      <c r="D73" s="34"/>
    </row>
    <row r="74" spans="1:4" x14ac:dyDescent="0.2">
      <c r="A74" s="34"/>
      <c r="B74" s="34"/>
      <c r="C74" s="34"/>
      <c r="D74" s="34"/>
    </row>
    <row r="75" spans="1:4" x14ac:dyDescent="0.2">
      <c r="A75" s="34"/>
      <c r="B75" s="34"/>
      <c r="C75" s="34"/>
      <c r="D75" s="34"/>
    </row>
    <row r="76" spans="1:4" x14ac:dyDescent="0.2">
      <c r="A76" s="34"/>
      <c r="B76" s="34"/>
      <c r="C76" s="34"/>
      <c r="D76" s="34"/>
    </row>
    <row r="77" spans="1:4" x14ac:dyDescent="0.2">
      <c r="A77" s="34"/>
      <c r="B77" s="34"/>
      <c r="C77" s="34"/>
      <c r="D77" s="34"/>
    </row>
    <row r="78" spans="1:4" x14ac:dyDescent="0.2">
      <c r="A78" s="34"/>
      <c r="B78" s="34"/>
      <c r="C78" s="34"/>
      <c r="D78" s="34"/>
    </row>
    <row r="79" spans="1:4" x14ac:dyDescent="0.2">
      <c r="A79" s="34"/>
      <c r="B79" s="34"/>
      <c r="C79" s="34"/>
      <c r="D79" s="34"/>
    </row>
    <row r="80" spans="1:4" x14ac:dyDescent="0.2">
      <c r="A80" s="34"/>
      <c r="B80" s="34"/>
      <c r="C80" s="34"/>
      <c r="D80" s="34"/>
    </row>
    <row r="81" spans="1:4" x14ac:dyDescent="0.2">
      <c r="A81" s="34"/>
      <c r="B81" s="34"/>
      <c r="C81" s="34"/>
      <c r="D81" s="34"/>
    </row>
    <row r="82" spans="1:4" x14ac:dyDescent="0.2">
      <c r="A82" s="34"/>
      <c r="B82" s="34"/>
      <c r="C82" s="34"/>
      <c r="D82" s="34"/>
    </row>
    <row r="83" spans="1:4" x14ac:dyDescent="0.2">
      <c r="A83" s="34"/>
      <c r="B83" s="34"/>
      <c r="C83" s="34"/>
      <c r="D83" s="34"/>
    </row>
    <row r="84" spans="1:4" x14ac:dyDescent="0.2">
      <c r="A84" s="34"/>
      <c r="B84" s="34"/>
      <c r="C84" s="34"/>
      <c r="D84" s="34"/>
    </row>
    <row r="85" spans="1:4" x14ac:dyDescent="0.2">
      <c r="A85" s="34"/>
      <c r="B85" s="34"/>
      <c r="C85" s="34"/>
      <c r="D85" s="34"/>
    </row>
    <row r="86" spans="1:4" x14ac:dyDescent="0.2">
      <c r="A86" s="34"/>
      <c r="B86" s="34"/>
      <c r="C86" s="34"/>
      <c r="D86" s="34"/>
    </row>
    <row r="87" spans="1:4" x14ac:dyDescent="0.2">
      <c r="A87" s="34"/>
      <c r="B87" s="34"/>
      <c r="C87" s="34"/>
      <c r="D87" s="34"/>
    </row>
    <row r="88" spans="1:4" x14ac:dyDescent="0.2">
      <c r="A88" s="34"/>
      <c r="B88" s="34"/>
      <c r="C88" s="34"/>
      <c r="D88" s="34"/>
    </row>
    <row r="89" spans="1:4" x14ac:dyDescent="0.2">
      <c r="A89" s="34"/>
      <c r="B89" s="34"/>
      <c r="C89" s="34"/>
      <c r="D89" s="34"/>
    </row>
    <row r="90" spans="1:4" x14ac:dyDescent="0.2">
      <c r="A90" s="34"/>
      <c r="B90" s="34"/>
      <c r="C90" s="34"/>
      <c r="D90" s="34"/>
    </row>
    <row r="91" spans="1:4" x14ac:dyDescent="0.2">
      <c r="A91" s="34"/>
      <c r="B91" s="34"/>
      <c r="C91" s="34"/>
      <c r="D91" s="34"/>
    </row>
    <row r="92" spans="1:4" x14ac:dyDescent="0.2">
      <c r="A92" s="34"/>
      <c r="B92" s="34"/>
      <c r="C92" s="34"/>
      <c r="D92" s="34"/>
    </row>
    <row r="93" spans="1:4" x14ac:dyDescent="0.2">
      <c r="A93" s="34"/>
      <c r="B93" s="34"/>
      <c r="C93" s="34"/>
      <c r="D93" s="34"/>
    </row>
    <row r="94" spans="1:4" x14ac:dyDescent="0.2">
      <c r="A94" s="34"/>
      <c r="B94" s="34"/>
      <c r="C94" s="34"/>
      <c r="D94" s="34"/>
    </row>
    <row r="95" spans="1:4" x14ac:dyDescent="0.2">
      <c r="A95" s="34"/>
      <c r="B95" s="34"/>
      <c r="C95" s="34"/>
      <c r="D95" s="34"/>
    </row>
    <row r="96" spans="1:4" x14ac:dyDescent="0.2">
      <c r="A96" s="34"/>
      <c r="B96" s="34"/>
      <c r="C96" s="34"/>
      <c r="D96" s="34"/>
    </row>
    <row r="97" spans="1:4" x14ac:dyDescent="0.2">
      <c r="A97" s="34"/>
      <c r="B97" s="34"/>
      <c r="C97" s="34"/>
      <c r="D97" s="34"/>
    </row>
    <row r="98" spans="1:4" x14ac:dyDescent="0.2">
      <c r="A98" s="34"/>
      <c r="B98" s="34"/>
      <c r="C98" s="34"/>
      <c r="D98" s="34"/>
    </row>
    <row r="99" spans="1:4" x14ac:dyDescent="0.2">
      <c r="A99" s="34"/>
      <c r="B99" s="34"/>
      <c r="C99" s="34"/>
      <c r="D99" s="34"/>
    </row>
    <row r="100" spans="1:4" x14ac:dyDescent="0.2">
      <c r="A100" s="34"/>
      <c r="B100" s="34"/>
      <c r="C100" s="34"/>
      <c r="D100" s="34"/>
    </row>
    <row r="101" spans="1:4" x14ac:dyDescent="0.2">
      <c r="A101" s="34"/>
      <c r="B101" s="34"/>
      <c r="C101" s="34"/>
      <c r="D101" s="34"/>
    </row>
    <row r="102" spans="1:4" x14ac:dyDescent="0.2">
      <c r="A102" s="34"/>
      <c r="B102" s="34"/>
      <c r="C102" s="34"/>
      <c r="D102" s="34"/>
    </row>
    <row r="103" spans="1:4" x14ac:dyDescent="0.2">
      <c r="A103" s="34"/>
      <c r="B103" s="34"/>
      <c r="C103" s="34"/>
      <c r="D103" s="34"/>
    </row>
    <row r="104" spans="1:4" x14ac:dyDescent="0.2">
      <c r="A104" s="34"/>
      <c r="B104" s="34"/>
      <c r="C104" s="34"/>
      <c r="D104" s="34"/>
    </row>
    <row r="105" spans="1:4" x14ac:dyDescent="0.2">
      <c r="A105" s="34"/>
      <c r="B105" s="34"/>
      <c r="C105" s="34"/>
      <c r="D105" s="34"/>
    </row>
    <row r="106" spans="1:4" x14ac:dyDescent="0.2">
      <c r="A106" s="34"/>
      <c r="B106" s="34"/>
      <c r="C106" s="34"/>
      <c r="D106" s="34"/>
    </row>
    <row r="107" spans="1:4" x14ac:dyDescent="0.2">
      <c r="A107" s="34"/>
      <c r="B107" s="34"/>
      <c r="C107" s="34"/>
      <c r="D107" s="34"/>
    </row>
    <row r="108" spans="1:4" x14ac:dyDescent="0.2">
      <c r="A108" s="34"/>
      <c r="B108" s="34"/>
      <c r="C108" s="34"/>
      <c r="D108" s="34"/>
    </row>
    <row r="109" spans="1:4" x14ac:dyDescent="0.2">
      <c r="A109" s="34"/>
      <c r="B109" s="34"/>
      <c r="C109" s="34"/>
      <c r="D109" s="34"/>
    </row>
    <row r="110" spans="1:4" x14ac:dyDescent="0.2">
      <c r="A110" s="34"/>
      <c r="B110" s="34"/>
      <c r="C110" s="34"/>
      <c r="D110" s="34"/>
    </row>
    <row r="111" spans="1:4" x14ac:dyDescent="0.2">
      <c r="A111" s="34"/>
      <c r="B111" s="34"/>
      <c r="C111" s="34"/>
      <c r="D111" s="34"/>
    </row>
    <row r="112" spans="1:4" x14ac:dyDescent="0.2">
      <c r="A112" s="34"/>
      <c r="B112" s="34"/>
      <c r="C112" s="34"/>
      <c r="D112" s="34"/>
    </row>
    <row r="113" spans="1:4" x14ac:dyDescent="0.2">
      <c r="A113" s="34"/>
      <c r="B113" s="34"/>
      <c r="C113" s="34"/>
      <c r="D113" s="34"/>
    </row>
    <row r="114" spans="1:4" x14ac:dyDescent="0.2">
      <c r="A114" s="34"/>
      <c r="B114" s="34"/>
      <c r="C114" s="34"/>
      <c r="D114" s="34"/>
    </row>
    <row r="115" spans="1:4" x14ac:dyDescent="0.2">
      <c r="A115" s="34"/>
      <c r="B115" s="34"/>
      <c r="C115" s="34"/>
      <c r="D115" s="34"/>
    </row>
    <row r="116" spans="1:4" x14ac:dyDescent="0.2">
      <c r="A116" s="34"/>
      <c r="B116" s="34"/>
      <c r="C116" s="34"/>
      <c r="D116" s="34"/>
    </row>
    <row r="117" spans="1:4" x14ac:dyDescent="0.2">
      <c r="A117" s="34"/>
      <c r="B117" s="34"/>
      <c r="C117" s="34"/>
      <c r="D117" s="34"/>
    </row>
    <row r="118" spans="1:4" x14ac:dyDescent="0.2">
      <c r="A118" s="34"/>
      <c r="B118" s="34"/>
      <c r="C118" s="34"/>
      <c r="D118" s="34"/>
    </row>
    <row r="119" spans="1:4" x14ac:dyDescent="0.2">
      <c r="A119" s="34"/>
      <c r="B119" s="34"/>
      <c r="C119" s="34"/>
      <c r="D119" s="34"/>
    </row>
    <row r="120" spans="1:4" x14ac:dyDescent="0.2">
      <c r="A120" s="34"/>
      <c r="B120" s="34"/>
      <c r="C120" s="34"/>
      <c r="D120" s="34"/>
    </row>
    <row r="121" spans="1:4" x14ac:dyDescent="0.2">
      <c r="A121" s="34"/>
      <c r="B121" s="34"/>
      <c r="C121" s="34"/>
      <c r="D121" s="34"/>
    </row>
    <row r="122" spans="1:4" x14ac:dyDescent="0.2">
      <c r="A122" s="34"/>
      <c r="B122" s="34"/>
      <c r="C122" s="34"/>
      <c r="D122" s="34"/>
    </row>
    <row r="123" spans="1:4" x14ac:dyDescent="0.2">
      <c r="A123" s="34"/>
      <c r="B123" s="34"/>
      <c r="C123" s="34"/>
      <c r="D123" s="34"/>
    </row>
    <row r="124" spans="1:4" x14ac:dyDescent="0.2">
      <c r="A124" s="34"/>
      <c r="B124" s="34"/>
      <c r="C124" s="34"/>
      <c r="D124" s="34"/>
    </row>
    <row r="125" spans="1:4" x14ac:dyDescent="0.2">
      <c r="A125" s="34"/>
      <c r="B125" s="34"/>
      <c r="C125" s="34"/>
      <c r="D125" s="34"/>
    </row>
    <row r="126" spans="1:4" x14ac:dyDescent="0.2">
      <c r="A126" s="34"/>
      <c r="B126" s="34"/>
      <c r="C126" s="34"/>
      <c r="D126" s="34"/>
    </row>
    <row r="127" spans="1:4" x14ac:dyDescent="0.2">
      <c r="A127" s="34"/>
      <c r="B127" s="34"/>
      <c r="C127" s="34"/>
      <c r="D127" s="34"/>
    </row>
    <row r="128" spans="1:4" x14ac:dyDescent="0.2">
      <c r="A128" s="34"/>
      <c r="B128" s="34"/>
      <c r="C128" s="34"/>
      <c r="D128" s="34"/>
    </row>
    <row r="129" spans="1:4" x14ac:dyDescent="0.2">
      <c r="A129" s="34"/>
      <c r="B129" s="34"/>
      <c r="C129" s="34"/>
      <c r="D129" s="34"/>
    </row>
    <row r="130" spans="1:4" x14ac:dyDescent="0.2">
      <c r="A130" s="34"/>
      <c r="B130" s="34"/>
      <c r="C130" s="34"/>
      <c r="D130" s="34"/>
    </row>
    <row r="131" spans="1:4" x14ac:dyDescent="0.2">
      <c r="A131" s="34"/>
      <c r="B131" s="34"/>
      <c r="C131" s="34"/>
      <c r="D131" s="34"/>
    </row>
    <row r="132" spans="1:4" x14ac:dyDescent="0.2">
      <c r="A132" s="34"/>
      <c r="B132" s="34"/>
      <c r="C132" s="34"/>
      <c r="D132" s="34"/>
    </row>
    <row r="133" spans="1:4" x14ac:dyDescent="0.2">
      <c r="A133" s="34"/>
      <c r="B133" s="34"/>
      <c r="C133" s="34"/>
      <c r="D133" s="34"/>
    </row>
    <row r="134" spans="1:4" x14ac:dyDescent="0.2">
      <c r="A134" s="34"/>
      <c r="B134" s="34"/>
      <c r="C134" s="34"/>
      <c r="D134" s="34"/>
    </row>
    <row r="135" spans="1:4" x14ac:dyDescent="0.2">
      <c r="A135" s="34"/>
      <c r="B135" s="34"/>
      <c r="C135" s="34"/>
      <c r="D135" s="34"/>
    </row>
    <row r="136" spans="1:4" x14ac:dyDescent="0.2">
      <c r="A136" s="34"/>
      <c r="B136" s="34"/>
      <c r="C136" s="34"/>
      <c r="D136" s="34"/>
    </row>
    <row r="137" spans="1:4" x14ac:dyDescent="0.2">
      <c r="A137" s="34"/>
      <c r="B137" s="34"/>
      <c r="C137" s="34"/>
      <c r="D137" s="34"/>
    </row>
    <row r="138" spans="1:4" x14ac:dyDescent="0.2">
      <c r="A138" s="34"/>
      <c r="B138" s="34"/>
      <c r="C138" s="34"/>
      <c r="D138" s="34"/>
    </row>
    <row r="139" spans="1:4" x14ac:dyDescent="0.2">
      <c r="A139" s="34"/>
      <c r="B139" s="34"/>
      <c r="C139" s="34"/>
      <c r="D139" s="34"/>
    </row>
    <row r="140" spans="1:4" x14ac:dyDescent="0.2">
      <c r="A140" s="34"/>
      <c r="B140" s="34"/>
      <c r="C140" s="34"/>
      <c r="D140" s="34"/>
    </row>
    <row r="141" spans="1:4" x14ac:dyDescent="0.2">
      <c r="A141" s="34"/>
      <c r="B141" s="34"/>
      <c r="C141" s="34"/>
      <c r="D141" s="34"/>
    </row>
    <row r="142" spans="1:4" x14ac:dyDescent="0.2">
      <c r="A142" s="34"/>
      <c r="B142" s="34"/>
      <c r="C142" s="34"/>
      <c r="D142" s="34"/>
    </row>
    <row r="143" spans="1:4" x14ac:dyDescent="0.2">
      <c r="A143" s="34"/>
      <c r="B143" s="34"/>
      <c r="C143" s="34"/>
      <c r="D143" s="34"/>
    </row>
    <row r="144" spans="1:4" x14ac:dyDescent="0.2">
      <c r="A144" s="34"/>
      <c r="B144" s="34"/>
      <c r="C144" s="34"/>
      <c r="D144" s="34"/>
    </row>
    <row r="145" spans="1:4" x14ac:dyDescent="0.2">
      <c r="A145" s="34"/>
      <c r="B145" s="34"/>
      <c r="C145" s="34"/>
      <c r="D145" s="34"/>
    </row>
    <row r="146" spans="1:4" x14ac:dyDescent="0.2">
      <c r="A146" s="34"/>
      <c r="B146" s="34"/>
      <c r="C146" s="34"/>
      <c r="D146" s="34"/>
    </row>
    <row r="147" spans="1:4" x14ac:dyDescent="0.2">
      <c r="A147" s="34"/>
      <c r="B147" s="34"/>
      <c r="C147" s="34"/>
      <c r="D147" s="34"/>
    </row>
    <row r="148" spans="1:4" x14ac:dyDescent="0.2">
      <c r="A148" s="34"/>
      <c r="B148" s="34"/>
      <c r="C148" s="34"/>
      <c r="D148" s="34"/>
    </row>
    <row r="149" spans="1:4" x14ac:dyDescent="0.2">
      <c r="A149" s="34"/>
      <c r="B149" s="34"/>
      <c r="C149" s="34"/>
      <c r="D149" s="34"/>
    </row>
    <row r="150" spans="1:4" x14ac:dyDescent="0.2">
      <c r="A150" s="34"/>
      <c r="B150" s="34"/>
      <c r="C150" s="34"/>
      <c r="D150" s="34"/>
    </row>
    <row r="151" spans="1:4" x14ac:dyDescent="0.2">
      <c r="A151" s="34"/>
      <c r="B151" s="34"/>
      <c r="C151" s="34"/>
      <c r="D151" s="34"/>
    </row>
    <row r="152" spans="1:4" x14ac:dyDescent="0.2">
      <c r="A152" s="34"/>
      <c r="B152" s="34"/>
      <c r="C152" s="34"/>
      <c r="D152" s="34"/>
    </row>
    <row r="153" spans="1:4" x14ac:dyDescent="0.2">
      <c r="A153" s="34"/>
      <c r="B153" s="34"/>
      <c r="C153" s="34"/>
      <c r="D153" s="34"/>
    </row>
    <row r="154" spans="1:4" x14ac:dyDescent="0.2">
      <c r="A154" s="34"/>
      <c r="B154" s="34"/>
      <c r="C154" s="34"/>
      <c r="D154" s="34"/>
    </row>
    <row r="155" spans="1:4" x14ac:dyDescent="0.2">
      <c r="A155" s="34"/>
      <c r="B155" s="34"/>
      <c r="C155" s="34"/>
      <c r="D155" s="34"/>
    </row>
    <row r="156" spans="1:4" x14ac:dyDescent="0.2">
      <c r="A156" s="34"/>
      <c r="B156" s="34"/>
      <c r="C156" s="34"/>
      <c r="D156" s="34"/>
    </row>
    <row r="157" spans="1:4" x14ac:dyDescent="0.2">
      <c r="A157" s="34"/>
      <c r="B157" s="34"/>
      <c r="C157" s="34"/>
      <c r="D157" s="34"/>
    </row>
    <row r="158" spans="1:4" x14ac:dyDescent="0.2">
      <c r="A158" s="34"/>
      <c r="B158" s="34"/>
      <c r="C158" s="34"/>
      <c r="D158" s="34"/>
    </row>
    <row r="159" spans="1:4" x14ac:dyDescent="0.2">
      <c r="A159" s="34"/>
      <c r="B159" s="34"/>
      <c r="C159" s="34"/>
      <c r="D159" s="34"/>
    </row>
    <row r="160" spans="1:4" x14ac:dyDescent="0.2">
      <c r="A160" s="34"/>
      <c r="B160" s="34"/>
      <c r="C160" s="34"/>
      <c r="D160" s="34"/>
    </row>
    <row r="161" spans="1:4" x14ac:dyDescent="0.2">
      <c r="A161" s="34"/>
      <c r="B161" s="34"/>
      <c r="C161" s="34"/>
      <c r="D161" s="34"/>
    </row>
    <row r="162" spans="1:4" x14ac:dyDescent="0.2">
      <c r="A162" s="34"/>
      <c r="B162" s="34"/>
      <c r="C162" s="34"/>
      <c r="D162" s="34"/>
    </row>
    <row r="163" spans="1:4" x14ac:dyDescent="0.2">
      <c r="A163" s="34"/>
      <c r="B163" s="34"/>
      <c r="C163" s="34"/>
      <c r="D163" s="34"/>
    </row>
    <row r="164" spans="1:4" x14ac:dyDescent="0.2">
      <c r="A164" s="34"/>
      <c r="B164" s="34"/>
      <c r="C164" s="34"/>
      <c r="D164" s="34"/>
    </row>
    <row r="165" spans="1:4" x14ac:dyDescent="0.2">
      <c r="A165" s="34"/>
      <c r="B165" s="34"/>
      <c r="C165" s="34"/>
      <c r="D165" s="34"/>
    </row>
    <row r="166" spans="1:4" x14ac:dyDescent="0.2">
      <c r="A166" s="34"/>
      <c r="B166" s="34"/>
      <c r="C166" s="34"/>
      <c r="D166" s="34"/>
    </row>
    <row r="167" spans="1:4" x14ac:dyDescent="0.2">
      <c r="A167" s="34"/>
      <c r="B167" s="34"/>
      <c r="C167" s="34"/>
      <c r="D167" s="34"/>
    </row>
    <row r="168" spans="1:4" x14ac:dyDescent="0.2">
      <c r="A168" s="34"/>
      <c r="B168" s="34"/>
      <c r="C168" s="34"/>
      <c r="D168" s="34"/>
    </row>
    <row r="169" spans="1:4" x14ac:dyDescent="0.2">
      <c r="A169" s="34"/>
      <c r="B169" s="34"/>
      <c r="C169" s="34"/>
      <c r="D169" s="34"/>
    </row>
    <row r="170" spans="1:4" x14ac:dyDescent="0.2">
      <c r="A170" s="34"/>
      <c r="B170" s="34"/>
      <c r="C170" s="34"/>
      <c r="D170" s="34"/>
    </row>
    <row r="171" spans="1:4" x14ac:dyDescent="0.2">
      <c r="A171" s="34"/>
      <c r="B171" s="34"/>
      <c r="C171" s="34"/>
      <c r="D171" s="34"/>
    </row>
    <row r="172" spans="1:4" x14ac:dyDescent="0.2">
      <c r="A172" s="34"/>
      <c r="B172" s="34"/>
      <c r="C172" s="34"/>
      <c r="D172" s="34"/>
    </row>
    <row r="173" spans="1:4" x14ac:dyDescent="0.2">
      <c r="A173" s="34"/>
      <c r="B173" s="34"/>
      <c r="C173" s="34"/>
      <c r="D173" s="34"/>
    </row>
    <row r="174" spans="1:4" x14ac:dyDescent="0.2">
      <c r="A174" s="34"/>
      <c r="B174" s="34"/>
      <c r="C174" s="34"/>
      <c r="D174" s="34"/>
    </row>
    <row r="175" spans="1:4" x14ac:dyDescent="0.2">
      <c r="A175" s="34"/>
      <c r="B175" s="34"/>
      <c r="C175" s="34"/>
      <c r="D175" s="34"/>
    </row>
    <row r="176" spans="1:4" x14ac:dyDescent="0.2">
      <c r="A176" s="34"/>
      <c r="B176" s="34"/>
      <c r="C176" s="34"/>
      <c r="D176" s="34"/>
    </row>
    <row r="177" spans="1:4" x14ac:dyDescent="0.2">
      <c r="A177" s="34"/>
      <c r="B177" s="34"/>
      <c r="C177" s="34"/>
      <c r="D177" s="34"/>
    </row>
    <row r="178" spans="1:4" x14ac:dyDescent="0.2">
      <c r="A178" s="34"/>
      <c r="B178" s="34"/>
      <c r="C178" s="34"/>
      <c r="D178" s="34"/>
    </row>
    <row r="179" spans="1:4" x14ac:dyDescent="0.2">
      <c r="A179" s="34"/>
      <c r="B179" s="34"/>
      <c r="C179" s="34"/>
      <c r="D179" s="34"/>
    </row>
    <row r="180" spans="1:4" x14ac:dyDescent="0.2">
      <c r="A180" s="34"/>
      <c r="B180" s="34"/>
      <c r="C180" s="34"/>
      <c r="D180" s="34"/>
    </row>
    <row r="181" spans="1:4" x14ac:dyDescent="0.2">
      <c r="A181" s="34"/>
      <c r="B181" s="34"/>
      <c r="C181" s="34"/>
      <c r="D181" s="34"/>
    </row>
    <row r="182" spans="1:4" x14ac:dyDescent="0.2">
      <c r="A182" s="34"/>
      <c r="B182" s="34"/>
      <c r="C182" s="34"/>
      <c r="D182" s="34"/>
    </row>
    <row r="183" spans="1:4" x14ac:dyDescent="0.2">
      <c r="A183" s="34"/>
      <c r="B183" s="34"/>
      <c r="C183" s="34"/>
      <c r="D183" s="34"/>
    </row>
    <row r="184" spans="1:4" x14ac:dyDescent="0.2">
      <c r="A184" s="34"/>
      <c r="B184" s="34"/>
      <c r="C184" s="34"/>
      <c r="D184" s="34"/>
    </row>
    <row r="185" spans="1:4" x14ac:dyDescent="0.2">
      <c r="A185" s="34"/>
      <c r="B185" s="34"/>
      <c r="C185" s="34"/>
      <c r="D185" s="34"/>
    </row>
    <row r="186" spans="1:4" x14ac:dyDescent="0.2">
      <c r="A186" s="34"/>
      <c r="B186" s="34"/>
      <c r="C186" s="34"/>
      <c r="D186" s="34"/>
    </row>
    <row r="187" spans="1:4" x14ac:dyDescent="0.2">
      <c r="A187" s="34"/>
      <c r="B187" s="34"/>
      <c r="C187" s="34"/>
      <c r="D187" s="34"/>
    </row>
    <row r="188" spans="1:4" x14ac:dyDescent="0.2">
      <c r="A188" s="34"/>
      <c r="B188" s="34"/>
      <c r="C188" s="34"/>
      <c r="D188" s="34"/>
    </row>
    <row r="189" spans="1:4" x14ac:dyDescent="0.2">
      <c r="A189" s="34"/>
      <c r="B189" s="34"/>
      <c r="C189" s="34"/>
      <c r="D189" s="34"/>
    </row>
    <row r="190" spans="1:4" x14ac:dyDescent="0.2">
      <c r="A190" s="34"/>
      <c r="B190" s="34"/>
      <c r="C190" s="34"/>
      <c r="D190" s="34"/>
    </row>
    <row r="191" spans="1:4" x14ac:dyDescent="0.2">
      <c r="A191" s="34"/>
      <c r="B191" s="34"/>
      <c r="C191" s="34"/>
      <c r="D191" s="34"/>
    </row>
    <row r="192" spans="1:4" x14ac:dyDescent="0.2">
      <c r="A192" s="34"/>
      <c r="B192" s="34"/>
      <c r="C192" s="34"/>
      <c r="D192" s="34"/>
    </row>
    <row r="193" spans="1:4" x14ac:dyDescent="0.2">
      <c r="A193" s="34"/>
      <c r="B193" s="34"/>
      <c r="C193" s="34"/>
      <c r="D193" s="34"/>
    </row>
    <row r="194" spans="1:4" x14ac:dyDescent="0.2">
      <c r="A194" s="34"/>
      <c r="B194" s="34"/>
      <c r="C194" s="34"/>
      <c r="D194" s="34"/>
    </row>
    <row r="195" spans="1:4" x14ac:dyDescent="0.2">
      <c r="A195" s="34"/>
      <c r="B195" s="34"/>
      <c r="C195" s="34"/>
      <c r="D195" s="34"/>
    </row>
    <row r="196" spans="1:4" x14ac:dyDescent="0.2">
      <c r="A196" s="34"/>
      <c r="B196" s="34"/>
      <c r="C196" s="34"/>
      <c r="D196" s="34"/>
    </row>
    <row r="197" spans="1:4" x14ac:dyDescent="0.2">
      <c r="A197" s="34"/>
      <c r="B197" s="34"/>
      <c r="C197" s="34"/>
      <c r="D197" s="34"/>
    </row>
    <row r="198" spans="1:4" x14ac:dyDescent="0.2">
      <c r="A198" s="34"/>
      <c r="B198" s="34"/>
      <c r="C198" s="34"/>
      <c r="D198" s="34"/>
    </row>
    <row r="199" spans="1:4" x14ac:dyDescent="0.2">
      <c r="A199" s="34"/>
      <c r="B199" s="34"/>
      <c r="C199" s="34"/>
      <c r="D199" s="34"/>
    </row>
    <row r="200" spans="1:4" x14ac:dyDescent="0.2">
      <c r="A200" s="34"/>
      <c r="B200" s="34"/>
      <c r="C200" s="34"/>
      <c r="D200" s="34"/>
    </row>
    <row r="201" spans="1:4" x14ac:dyDescent="0.2">
      <c r="A201" s="34"/>
      <c r="B201" s="34"/>
      <c r="C201" s="34"/>
      <c r="D201" s="34"/>
    </row>
    <row r="202" spans="1:4" x14ac:dyDescent="0.2">
      <c r="A202" s="34"/>
      <c r="B202" s="34"/>
      <c r="C202" s="34"/>
      <c r="D202" s="34"/>
    </row>
    <row r="203" spans="1:4" x14ac:dyDescent="0.2">
      <c r="A203" s="34"/>
      <c r="B203" s="34"/>
      <c r="C203" s="34"/>
      <c r="D203" s="34"/>
    </row>
    <row r="204" spans="1:4" x14ac:dyDescent="0.2">
      <c r="A204" s="34"/>
      <c r="B204" s="34"/>
      <c r="C204" s="34"/>
      <c r="D204" s="34"/>
    </row>
    <row r="205" spans="1:4" x14ac:dyDescent="0.2">
      <c r="A205" s="34"/>
      <c r="B205" s="34"/>
      <c r="C205" s="34"/>
      <c r="D205" s="34"/>
    </row>
    <row r="206" spans="1:4" x14ac:dyDescent="0.2">
      <c r="A206" s="34"/>
      <c r="B206" s="34"/>
      <c r="C206" s="34"/>
      <c r="D206" s="34"/>
    </row>
    <row r="207" spans="1:4" x14ac:dyDescent="0.2">
      <c r="A207" s="34"/>
      <c r="B207" s="34"/>
      <c r="C207" s="34"/>
      <c r="D207" s="34"/>
    </row>
    <row r="208" spans="1:4" x14ac:dyDescent="0.2">
      <c r="A208" s="34"/>
      <c r="B208" s="34"/>
      <c r="C208" s="34"/>
      <c r="D208" s="34"/>
    </row>
    <row r="209" spans="1:4" x14ac:dyDescent="0.2">
      <c r="A209" s="34"/>
      <c r="B209" s="34"/>
      <c r="C209" s="34"/>
      <c r="D209" s="34"/>
    </row>
    <row r="210" spans="1:4" x14ac:dyDescent="0.2">
      <c r="A210" s="34"/>
      <c r="B210" s="34"/>
      <c r="C210" s="34"/>
      <c r="D210" s="34"/>
    </row>
    <row r="211" spans="1:4" x14ac:dyDescent="0.2">
      <c r="A211" s="34"/>
      <c r="B211" s="34"/>
      <c r="C211" s="34"/>
      <c r="D211" s="34"/>
    </row>
    <row r="212" spans="1:4" x14ac:dyDescent="0.2">
      <c r="A212" s="34"/>
      <c r="B212" s="34"/>
      <c r="C212" s="34"/>
      <c r="D212" s="34"/>
    </row>
    <row r="213" spans="1:4" x14ac:dyDescent="0.2">
      <c r="A213" s="34"/>
      <c r="B213" s="34"/>
      <c r="C213" s="34"/>
      <c r="D213" s="34"/>
    </row>
    <row r="214" spans="1:4" x14ac:dyDescent="0.2">
      <c r="A214" s="34"/>
      <c r="B214" s="34"/>
      <c r="C214" s="34"/>
      <c r="D214" s="34"/>
    </row>
    <row r="215" spans="1:4" x14ac:dyDescent="0.2">
      <c r="A215" s="34"/>
      <c r="B215" s="34"/>
      <c r="C215" s="34"/>
      <c r="D215" s="34"/>
    </row>
    <row r="216" spans="1:4" x14ac:dyDescent="0.2">
      <c r="A216" s="34"/>
      <c r="B216" s="34"/>
      <c r="C216" s="34"/>
      <c r="D216" s="34"/>
    </row>
    <row r="217" spans="1:4" x14ac:dyDescent="0.2">
      <c r="A217" s="34"/>
      <c r="B217" s="34"/>
      <c r="C217" s="34"/>
      <c r="D217" s="34"/>
    </row>
    <row r="218" spans="1:4" x14ac:dyDescent="0.2">
      <c r="A218" s="34"/>
      <c r="B218" s="34"/>
      <c r="C218" s="34"/>
      <c r="D218" s="34"/>
    </row>
    <row r="219" spans="1:4" x14ac:dyDescent="0.2">
      <c r="A219" s="34"/>
      <c r="B219" s="34"/>
      <c r="C219" s="34"/>
      <c r="D219" s="34"/>
    </row>
    <row r="220" spans="1:4" x14ac:dyDescent="0.2">
      <c r="A220" s="34"/>
      <c r="B220" s="34"/>
      <c r="C220" s="34"/>
      <c r="D220" s="34"/>
    </row>
    <row r="221" spans="1:4" x14ac:dyDescent="0.2">
      <c r="A221" s="34"/>
      <c r="B221" s="34"/>
      <c r="C221" s="34"/>
      <c r="D221" s="34"/>
    </row>
    <row r="222" spans="1:4" x14ac:dyDescent="0.2">
      <c r="A222" s="34"/>
      <c r="B222" s="34"/>
      <c r="C222" s="34"/>
      <c r="D222" s="34"/>
    </row>
    <row r="223" spans="1:4" x14ac:dyDescent="0.2">
      <c r="A223" s="34"/>
      <c r="B223" s="34"/>
      <c r="C223" s="34"/>
      <c r="D223" s="34"/>
    </row>
    <row r="224" spans="1:4" x14ac:dyDescent="0.2">
      <c r="A224" s="34"/>
      <c r="B224" s="34"/>
      <c r="C224" s="34"/>
      <c r="D224" s="34"/>
    </row>
    <row r="225" spans="1:4" x14ac:dyDescent="0.2">
      <c r="A225" s="34"/>
      <c r="B225" s="34"/>
      <c r="C225" s="34"/>
      <c r="D225" s="34"/>
    </row>
    <row r="226" spans="1:4" x14ac:dyDescent="0.2">
      <c r="A226" s="34"/>
      <c r="B226" s="34"/>
      <c r="C226" s="34"/>
      <c r="D226" s="34"/>
    </row>
    <row r="227" spans="1:4" x14ac:dyDescent="0.2">
      <c r="A227" s="34"/>
      <c r="B227" s="34"/>
      <c r="C227" s="34"/>
      <c r="D227" s="34"/>
    </row>
    <row r="228" spans="1:4" x14ac:dyDescent="0.2">
      <c r="A228" s="34"/>
      <c r="B228" s="34"/>
      <c r="C228" s="34"/>
      <c r="D228" s="34"/>
    </row>
    <row r="229" spans="1:4" x14ac:dyDescent="0.2">
      <c r="A229" s="34"/>
      <c r="B229" s="34"/>
      <c r="C229" s="34"/>
      <c r="D229" s="34"/>
    </row>
    <row r="230" spans="1:4" x14ac:dyDescent="0.2">
      <c r="A230" s="34"/>
      <c r="B230" s="34"/>
      <c r="C230" s="34"/>
      <c r="D230" s="34"/>
    </row>
    <row r="231" spans="1:4" x14ac:dyDescent="0.2">
      <c r="A231" s="34"/>
      <c r="B231" s="34"/>
      <c r="C231" s="34"/>
      <c r="D231" s="34"/>
    </row>
    <row r="232" spans="1:4" x14ac:dyDescent="0.2">
      <c r="A232" s="34"/>
      <c r="B232" s="34"/>
      <c r="C232" s="34"/>
      <c r="D232" s="34"/>
    </row>
    <row r="233" spans="1:4" x14ac:dyDescent="0.2">
      <c r="A233" s="34"/>
      <c r="B233" s="34"/>
      <c r="C233" s="34"/>
      <c r="D233" s="34"/>
    </row>
    <row r="234" spans="1:4" x14ac:dyDescent="0.2">
      <c r="A234" s="34"/>
      <c r="B234" s="34"/>
      <c r="C234" s="34"/>
      <c r="D234" s="34"/>
    </row>
    <row r="235" spans="1:4" x14ac:dyDescent="0.2">
      <c r="A235" s="34"/>
      <c r="B235" s="34"/>
      <c r="C235" s="34"/>
      <c r="D235" s="34"/>
    </row>
    <row r="236" spans="1:4" x14ac:dyDescent="0.2">
      <c r="A236" s="34"/>
      <c r="B236" s="34"/>
      <c r="C236" s="34"/>
      <c r="D236" s="34"/>
    </row>
    <row r="237" spans="1:4" x14ac:dyDescent="0.2">
      <c r="A237" s="34"/>
      <c r="B237" s="34"/>
      <c r="C237" s="34"/>
      <c r="D237" s="34"/>
    </row>
    <row r="238" spans="1:4" x14ac:dyDescent="0.2">
      <c r="A238" s="34"/>
      <c r="B238" s="34"/>
      <c r="C238" s="34"/>
      <c r="D238" s="34"/>
    </row>
    <row r="239" spans="1:4" x14ac:dyDescent="0.2">
      <c r="A239" s="34"/>
      <c r="B239" s="34"/>
      <c r="C239" s="34"/>
      <c r="D239" s="34"/>
    </row>
    <row r="240" spans="1:4" x14ac:dyDescent="0.2">
      <c r="A240" s="34"/>
      <c r="B240" s="34"/>
      <c r="C240" s="34"/>
      <c r="D240" s="34"/>
    </row>
    <row r="241" spans="1:4" x14ac:dyDescent="0.2">
      <c r="A241" s="34"/>
      <c r="B241" s="34"/>
      <c r="C241" s="34"/>
      <c r="D241" s="34"/>
    </row>
    <row r="242" spans="1:4" x14ac:dyDescent="0.2">
      <c r="A242" s="34"/>
      <c r="B242" s="34"/>
      <c r="C242" s="34"/>
      <c r="D242" s="34"/>
    </row>
    <row r="243" spans="1:4" x14ac:dyDescent="0.2">
      <c r="A243" s="34"/>
      <c r="B243" s="34"/>
      <c r="C243" s="34"/>
      <c r="D243" s="34"/>
    </row>
    <row r="244" spans="1:4" x14ac:dyDescent="0.2">
      <c r="A244" s="34"/>
      <c r="B244" s="34"/>
      <c r="C244" s="34"/>
      <c r="D244" s="34"/>
    </row>
    <row r="245" spans="1:4" x14ac:dyDescent="0.2">
      <c r="A245" s="34"/>
      <c r="B245" s="34"/>
      <c r="C245" s="34"/>
      <c r="D245" s="34"/>
    </row>
    <row r="246" spans="1:4" x14ac:dyDescent="0.2">
      <c r="A246" s="34"/>
      <c r="B246" s="34"/>
      <c r="C246" s="34"/>
      <c r="D246" s="34"/>
    </row>
    <row r="247" spans="1:4" x14ac:dyDescent="0.2">
      <c r="A247" s="34"/>
      <c r="B247" s="34"/>
      <c r="C247" s="34"/>
      <c r="D247" s="34"/>
    </row>
    <row r="248" spans="1:4" x14ac:dyDescent="0.2">
      <c r="A248" s="34"/>
      <c r="B248" s="34"/>
      <c r="C248" s="34"/>
      <c r="D248" s="34"/>
    </row>
    <row r="249" spans="1:4" x14ac:dyDescent="0.2">
      <c r="A249" s="34"/>
      <c r="B249" s="34"/>
      <c r="C249" s="34"/>
      <c r="D249" s="34"/>
    </row>
    <row r="250" spans="1:4" x14ac:dyDescent="0.2">
      <c r="A250" s="34"/>
      <c r="B250" s="34"/>
      <c r="C250" s="34"/>
      <c r="D250" s="34"/>
    </row>
    <row r="251" spans="1:4" x14ac:dyDescent="0.2">
      <c r="A251" s="34"/>
      <c r="B251" s="34"/>
      <c r="C251" s="34"/>
      <c r="D251" s="34"/>
    </row>
    <row r="252" spans="1:4" x14ac:dyDescent="0.2">
      <c r="A252" s="34"/>
      <c r="B252" s="34"/>
      <c r="C252" s="34"/>
      <c r="D252" s="34"/>
    </row>
    <row r="253" spans="1:4" x14ac:dyDescent="0.2">
      <c r="A253" s="34"/>
      <c r="B253" s="34"/>
      <c r="C253" s="34"/>
      <c r="D253" s="34"/>
    </row>
    <row r="254" spans="1:4" x14ac:dyDescent="0.2">
      <c r="A254" s="34"/>
      <c r="B254" s="34"/>
      <c r="C254" s="34"/>
      <c r="D254" s="34"/>
    </row>
    <row r="255" spans="1:4" x14ac:dyDescent="0.2">
      <c r="A255" s="34"/>
      <c r="B255" s="34"/>
      <c r="C255" s="34"/>
      <c r="D255" s="34"/>
    </row>
    <row r="256" spans="1:4" x14ac:dyDescent="0.2">
      <c r="A256" s="34"/>
      <c r="B256" s="34"/>
      <c r="C256" s="34"/>
      <c r="D256" s="34"/>
    </row>
    <row r="257" spans="1:4" x14ac:dyDescent="0.2">
      <c r="A257" s="34"/>
      <c r="B257" s="34"/>
      <c r="C257" s="34"/>
      <c r="D257" s="34"/>
    </row>
    <row r="258" spans="1:4" x14ac:dyDescent="0.2">
      <c r="A258" s="34"/>
      <c r="B258" s="34"/>
      <c r="C258" s="34"/>
      <c r="D258" s="34"/>
    </row>
    <row r="259" spans="1:4" x14ac:dyDescent="0.2">
      <c r="A259" s="34"/>
      <c r="B259" s="34"/>
      <c r="C259" s="34"/>
      <c r="D259" s="34"/>
    </row>
    <row r="260" spans="1:4" x14ac:dyDescent="0.2">
      <c r="A260" s="34"/>
      <c r="B260" s="34"/>
      <c r="C260" s="34"/>
      <c r="D260" s="34"/>
    </row>
    <row r="261" spans="1:4" x14ac:dyDescent="0.2">
      <c r="A261" s="34"/>
      <c r="B261" s="34"/>
      <c r="C261" s="34"/>
      <c r="D261" s="34"/>
    </row>
    <row r="262" spans="1:4" x14ac:dyDescent="0.2">
      <c r="A262" s="34"/>
      <c r="B262" s="34"/>
      <c r="C262" s="34"/>
      <c r="D262" s="34"/>
    </row>
    <row r="263" spans="1:4" x14ac:dyDescent="0.2">
      <c r="A263" s="34"/>
      <c r="B263" s="34"/>
      <c r="C263" s="34"/>
      <c r="D263" s="34"/>
    </row>
    <row r="264" spans="1:4" x14ac:dyDescent="0.2">
      <c r="A264" s="34"/>
      <c r="B264" s="34"/>
      <c r="C264" s="34"/>
      <c r="D264" s="34"/>
    </row>
    <row r="265" spans="1:4" x14ac:dyDescent="0.2">
      <c r="A265" s="34"/>
      <c r="B265" s="34"/>
      <c r="C265" s="34"/>
      <c r="D265" s="34"/>
    </row>
    <row r="266" spans="1:4" x14ac:dyDescent="0.2">
      <c r="A266" s="34"/>
      <c r="B266" s="34"/>
      <c r="C266" s="34"/>
      <c r="D266" s="34"/>
    </row>
    <row r="267" spans="1:4" x14ac:dyDescent="0.2">
      <c r="A267" s="34"/>
      <c r="B267" s="34"/>
      <c r="C267" s="34"/>
      <c r="D267" s="34"/>
    </row>
    <row r="268" spans="1:4" x14ac:dyDescent="0.2">
      <c r="A268" s="34"/>
      <c r="B268" s="34"/>
      <c r="C268" s="34"/>
      <c r="D268" s="34"/>
    </row>
    <row r="269" spans="1:4" x14ac:dyDescent="0.2">
      <c r="A269" s="34"/>
      <c r="B269" s="34"/>
      <c r="C269" s="34"/>
      <c r="D269" s="34"/>
    </row>
    <row r="270" spans="1:4" x14ac:dyDescent="0.2">
      <c r="A270" s="34"/>
      <c r="B270" s="34"/>
      <c r="C270" s="34"/>
      <c r="D270" s="34"/>
    </row>
    <row r="271" spans="1:4" x14ac:dyDescent="0.2">
      <c r="A271" s="34"/>
      <c r="B271" s="34"/>
      <c r="C271" s="34"/>
      <c r="D271" s="34"/>
    </row>
    <row r="272" spans="1:4" x14ac:dyDescent="0.2">
      <c r="A272" s="34"/>
      <c r="B272" s="34"/>
      <c r="C272" s="34"/>
      <c r="D272" s="34"/>
    </row>
    <row r="273" spans="1:4" x14ac:dyDescent="0.2">
      <c r="A273" s="34"/>
      <c r="B273" s="34"/>
      <c r="C273" s="34"/>
      <c r="D273" s="34"/>
    </row>
    <row r="274" spans="1:4" x14ac:dyDescent="0.2">
      <c r="A274" s="34"/>
      <c r="B274" s="34"/>
      <c r="C274" s="34"/>
      <c r="D274" s="34"/>
    </row>
    <row r="275" spans="1:4" x14ac:dyDescent="0.2">
      <c r="A275" s="34"/>
      <c r="B275" s="34"/>
      <c r="C275" s="34"/>
      <c r="D275" s="34"/>
    </row>
    <row r="276" spans="1:4" x14ac:dyDescent="0.2">
      <c r="A276" s="34"/>
      <c r="B276" s="34"/>
      <c r="C276" s="34"/>
      <c r="D276" s="34"/>
    </row>
    <row r="277" spans="1:4" x14ac:dyDescent="0.2">
      <c r="A277" s="34"/>
      <c r="B277" s="34"/>
      <c r="C277" s="34"/>
      <c r="D277" s="34"/>
    </row>
    <row r="278" spans="1:4" x14ac:dyDescent="0.2">
      <c r="A278" s="34"/>
      <c r="B278" s="34"/>
      <c r="C278" s="34"/>
      <c r="D278" s="34"/>
    </row>
    <row r="279" spans="1:4" x14ac:dyDescent="0.2">
      <c r="A279" s="34"/>
      <c r="B279" s="34"/>
      <c r="C279" s="34"/>
      <c r="D279" s="34"/>
    </row>
    <row r="280" spans="1:4" x14ac:dyDescent="0.2">
      <c r="A280" s="34"/>
      <c r="B280" s="34"/>
      <c r="C280" s="34"/>
      <c r="D280" s="34"/>
    </row>
    <row r="281" spans="1:4" x14ac:dyDescent="0.2">
      <c r="A281" s="34"/>
      <c r="B281" s="34"/>
      <c r="C281" s="34"/>
      <c r="D281" s="34"/>
    </row>
    <row r="282" spans="1:4" x14ac:dyDescent="0.2">
      <c r="A282" s="34"/>
      <c r="B282" s="34"/>
      <c r="C282" s="34"/>
      <c r="D282" s="34"/>
    </row>
    <row r="283" spans="1:4" x14ac:dyDescent="0.2">
      <c r="A283" s="34"/>
      <c r="B283" s="34"/>
      <c r="C283" s="34"/>
      <c r="D283" s="34"/>
    </row>
    <row r="284" spans="1:4" x14ac:dyDescent="0.2">
      <c r="A284" s="34"/>
      <c r="B284" s="34"/>
      <c r="C284" s="34"/>
      <c r="D284" s="34"/>
    </row>
    <row r="285" spans="1:4" x14ac:dyDescent="0.2">
      <c r="A285" s="34"/>
      <c r="B285" s="34"/>
      <c r="C285" s="34"/>
      <c r="D285" s="34"/>
    </row>
    <row r="286" spans="1:4" x14ac:dyDescent="0.2">
      <c r="A286" s="34"/>
      <c r="B286" s="34"/>
      <c r="C286" s="34"/>
      <c r="D286" s="34"/>
    </row>
    <row r="287" spans="1:4" x14ac:dyDescent="0.2">
      <c r="A287" s="34"/>
      <c r="B287" s="34"/>
      <c r="C287" s="34"/>
      <c r="D287" s="34"/>
    </row>
    <row r="288" spans="1:4" x14ac:dyDescent="0.2">
      <c r="A288" s="34"/>
      <c r="B288" s="34"/>
      <c r="C288" s="34"/>
      <c r="D288" s="34"/>
    </row>
    <row r="289" spans="1:4" x14ac:dyDescent="0.2">
      <c r="A289" s="34"/>
      <c r="B289" s="34"/>
      <c r="C289" s="34"/>
      <c r="D289" s="34"/>
    </row>
    <row r="290" spans="1:4" x14ac:dyDescent="0.2">
      <c r="A290" s="34"/>
      <c r="B290" s="34"/>
      <c r="C290" s="34"/>
      <c r="D290" s="34"/>
    </row>
    <row r="291" spans="1:4" x14ac:dyDescent="0.2">
      <c r="A291" s="34"/>
      <c r="B291" s="34"/>
      <c r="C291" s="34"/>
      <c r="D291" s="34"/>
    </row>
    <row r="292" spans="1:4" x14ac:dyDescent="0.2">
      <c r="A292" s="34"/>
      <c r="B292" s="34"/>
      <c r="C292" s="34"/>
      <c r="D292" s="34"/>
    </row>
    <row r="293" spans="1:4" x14ac:dyDescent="0.2">
      <c r="A293" s="34"/>
      <c r="B293" s="34"/>
      <c r="C293" s="34"/>
      <c r="D293" s="34"/>
    </row>
    <row r="294" spans="1:4" x14ac:dyDescent="0.2">
      <c r="A294" s="34"/>
      <c r="B294" s="34"/>
      <c r="C294" s="34"/>
      <c r="D294" s="34"/>
    </row>
    <row r="295" spans="1:4" x14ac:dyDescent="0.2">
      <c r="A295" s="34"/>
      <c r="B295" s="34"/>
      <c r="C295" s="34"/>
      <c r="D295" s="34"/>
    </row>
    <row r="296" spans="1:4" x14ac:dyDescent="0.2">
      <c r="A296" s="34"/>
      <c r="B296" s="34"/>
      <c r="C296" s="34"/>
      <c r="D296" s="34"/>
    </row>
    <row r="297" spans="1:4" x14ac:dyDescent="0.2">
      <c r="A297" s="34"/>
      <c r="B297" s="34"/>
      <c r="C297" s="34"/>
      <c r="D297" s="34"/>
    </row>
    <row r="298" spans="1:4" x14ac:dyDescent="0.2">
      <c r="A298" s="34"/>
      <c r="B298" s="34"/>
      <c r="C298" s="34"/>
      <c r="D298" s="34"/>
    </row>
    <row r="299" spans="1:4" x14ac:dyDescent="0.2">
      <c r="A299" s="34"/>
      <c r="B299" s="34"/>
      <c r="C299" s="34"/>
      <c r="D299" s="34"/>
    </row>
    <row r="300" spans="1:4" x14ac:dyDescent="0.2">
      <c r="A300" s="34"/>
      <c r="B300" s="34"/>
      <c r="C300" s="34"/>
      <c r="D300" s="34"/>
    </row>
    <row r="301" spans="1:4" x14ac:dyDescent="0.2">
      <c r="A301" s="34"/>
      <c r="B301" s="34"/>
      <c r="C301" s="34"/>
      <c r="D301" s="34"/>
    </row>
    <row r="302" spans="1:4" x14ac:dyDescent="0.2">
      <c r="A302" s="34"/>
      <c r="B302" s="34"/>
      <c r="C302" s="34"/>
      <c r="D302" s="34"/>
    </row>
    <row r="303" spans="1:4" x14ac:dyDescent="0.2">
      <c r="A303" s="34"/>
      <c r="B303" s="34"/>
      <c r="C303" s="34"/>
      <c r="D303" s="34"/>
    </row>
    <row r="304" spans="1:4" x14ac:dyDescent="0.2">
      <c r="A304" s="34"/>
      <c r="B304" s="34"/>
      <c r="C304" s="34"/>
      <c r="D304" s="34"/>
    </row>
    <row r="305" spans="1:4" x14ac:dyDescent="0.2">
      <c r="A305" s="34"/>
      <c r="B305" s="34"/>
      <c r="C305" s="34"/>
      <c r="D305" s="34"/>
    </row>
    <row r="306" spans="1:4" x14ac:dyDescent="0.2">
      <c r="A306" s="34"/>
      <c r="B306" s="34"/>
      <c r="C306" s="34"/>
      <c r="D306" s="34"/>
    </row>
    <row r="307" spans="1:4" x14ac:dyDescent="0.2">
      <c r="A307" s="34"/>
      <c r="B307" s="34"/>
      <c r="C307" s="34"/>
      <c r="D307" s="34"/>
    </row>
    <row r="308" spans="1:4" x14ac:dyDescent="0.2">
      <c r="A308" s="34"/>
      <c r="B308" s="34"/>
      <c r="C308" s="34"/>
      <c r="D308" s="34"/>
    </row>
    <row r="309" spans="1:4" x14ac:dyDescent="0.2">
      <c r="A309" s="34"/>
      <c r="B309" s="34"/>
      <c r="C309" s="34"/>
      <c r="D309" s="34"/>
    </row>
    <row r="310" spans="1:4" x14ac:dyDescent="0.2">
      <c r="A310" s="34"/>
      <c r="B310" s="34"/>
      <c r="C310" s="34"/>
      <c r="D310" s="34"/>
    </row>
    <row r="311" spans="1:4" x14ac:dyDescent="0.2">
      <c r="A311" s="34"/>
      <c r="B311" s="34"/>
      <c r="C311" s="34"/>
      <c r="D311" s="34"/>
    </row>
    <row r="312" spans="1:4" x14ac:dyDescent="0.2">
      <c r="A312" s="34"/>
      <c r="B312" s="34"/>
      <c r="C312" s="34"/>
      <c r="D312" s="34"/>
    </row>
    <row r="313" spans="1:4" x14ac:dyDescent="0.2">
      <c r="A313" s="34"/>
      <c r="B313" s="34"/>
      <c r="C313" s="34"/>
      <c r="D313" s="34"/>
    </row>
    <row r="314" spans="1:4" x14ac:dyDescent="0.2">
      <c r="A314" s="34"/>
      <c r="B314" s="34"/>
      <c r="C314" s="34"/>
      <c r="D314" s="34"/>
    </row>
    <row r="315" spans="1:4" x14ac:dyDescent="0.2">
      <c r="A315" s="34"/>
      <c r="B315" s="34"/>
      <c r="C315" s="34"/>
      <c r="D315" s="34"/>
    </row>
    <row r="316" spans="1:4" x14ac:dyDescent="0.2">
      <c r="A316" s="34"/>
      <c r="B316" s="34"/>
      <c r="C316" s="34"/>
      <c r="D316" s="34"/>
    </row>
    <row r="317" spans="1:4" x14ac:dyDescent="0.2">
      <c r="A317" s="34"/>
      <c r="B317" s="34"/>
      <c r="C317" s="34"/>
      <c r="D317" s="34"/>
    </row>
    <row r="318" spans="1:4" x14ac:dyDescent="0.2">
      <c r="A318" s="34"/>
      <c r="B318" s="34"/>
      <c r="C318" s="34"/>
      <c r="D318" s="34"/>
    </row>
    <row r="319" spans="1:4" x14ac:dyDescent="0.2">
      <c r="A319" s="34"/>
      <c r="B319" s="34"/>
      <c r="C319" s="34"/>
      <c r="D319" s="34"/>
    </row>
    <row r="320" spans="1:4" x14ac:dyDescent="0.2">
      <c r="A320" s="34"/>
      <c r="B320" s="34"/>
      <c r="C320" s="34"/>
      <c r="D320" s="34"/>
    </row>
    <row r="321" spans="1:4" x14ac:dyDescent="0.2">
      <c r="A321" s="34"/>
      <c r="B321" s="34"/>
      <c r="C321" s="34"/>
      <c r="D321" s="34"/>
    </row>
    <row r="322" spans="1:4" x14ac:dyDescent="0.2">
      <c r="A322" s="34"/>
      <c r="B322" s="34"/>
      <c r="C322" s="34"/>
      <c r="D322" s="34"/>
    </row>
    <row r="323" spans="1:4" x14ac:dyDescent="0.2">
      <c r="A323" s="34"/>
      <c r="B323" s="34"/>
      <c r="C323" s="34"/>
      <c r="D323" s="34"/>
    </row>
    <row r="324" spans="1:4" x14ac:dyDescent="0.2">
      <c r="A324" s="34"/>
      <c r="B324" s="34"/>
      <c r="C324" s="34"/>
      <c r="D324" s="34"/>
    </row>
    <row r="325" spans="1:4" x14ac:dyDescent="0.2">
      <c r="A325" s="34"/>
      <c r="B325" s="34"/>
      <c r="C325" s="34"/>
      <c r="D325" s="34"/>
    </row>
    <row r="326" spans="1:4" x14ac:dyDescent="0.2">
      <c r="A326" s="34"/>
      <c r="B326" s="34"/>
      <c r="C326" s="34"/>
      <c r="D326" s="34"/>
    </row>
    <row r="327" spans="1:4" x14ac:dyDescent="0.2">
      <c r="A327" s="34"/>
      <c r="B327" s="34"/>
      <c r="C327" s="34"/>
      <c r="D327" s="34"/>
    </row>
    <row r="328" spans="1:4" x14ac:dyDescent="0.2">
      <c r="A328" s="34"/>
      <c r="B328" s="34"/>
      <c r="C328" s="34"/>
      <c r="D328" s="34"/>
    </row>
    <row r="329" spans="1:4" x14ac:dyDescent="0.2">
      <c r="A329" s="34"/>
      <c r="B329" s="34"/>
      <c r="C329" s="34"/>
      <c r="D329" s="34"/>
    </row>
    <row r="330" spans="1:4" x14ac:dyDescent="0.2">
      <c r="A330" s="34"/>
      <c r="B330" s="34"/>
      <c r="C330" s="34"/>
      <c r="D330" s="34"/>
    </row>
    <row r="331" spans="1:4" x14ac:dyDescent="0.2">
      <c r="A331" s="34"/>
      <c r="B331" s="34"/>
      <c r="C331" s="34"/>
      <c r="D331" s="34"/>
    </row>
    <row r="332" spans="1:4" x14ac:dyDescent="0.2">
      <c r="A332" s="34"/>
      <c r="B332" s="34"/>
      <c r="C332" s="34"/>
      <c r="D332" s="34"/>
    </row>
    <row r="333" spans="1:4" x14ac:dyDescent="0.2">
      <c r="A333" s="34"/>
      <c r="B333" s="34"/>
      <c r="C333" s="34"/>
      <c r="D333" s="34"/>
    </row>
    <row r="334" spans="1:4" x14ac:dyDescent="0.2">
      <c r="A334" s="34"/>
      <c r="B334" s="34"/>
      <c r="C334" s="34"/>
      <c r="D334" s="34"/>
    </row>
    <row r="335" spans="1:4" x14ac:dyDescent="0.2">
      <c r="A335" s="34"/>
      <c r="B335" s="34"/>
      <c r="C335" s="34"/>
      <c r="D335" s="34"/>
    </row>
    <row r="336" spans="1:4" x14ac:dyDescent="0.2">
      <c r="A336" s="34"/>
      <c r="B336" s="34"/>
      <c r="C336" s="34"/>
      <c r="D336" s="34"/>
    </row>
    <row r="337" spans="1:4" x14ac:dyDescent="0.2">
      <c r="A337" s="34"/>
      <c r="B337" s="34"/>
      <c r="C337" s="34"/>
      <c r="D337" s="34"/>
    </row>
    <row r="338" spans="1:4" x14ac:dyDescent="0.2">
      <c r="A338" s="34"/>
      <c r="B338" s="34"/>
      <c r="C338" s="34"/>
      <c r="D338" s="34"/>
    </row>
    <row r="339" spans="1:4" x14ac:dyDescent="0.2">
      <c r="A339" s="34"/>
      <c r="B339" s="34"/>
      <c r="C339" s="34"/>
      <c r="D339" s="34"/>
    </row>
    <row r="340" spans="1:4" x14ac:dyDescent="0.2">
      <c r="A340" s="34"/>
      <c r="B340" s="34"/>
      <c r="C340" s="34"/>
      <c r="D340" s="34"/>
    </row>
    <row r="341" spans="1:4" x14ac:dyDescent="0.2">
      <c r="A341" s="34"/>
      <c r="B341" s="34"/>
      <c r="C341" s="34"/>
      <c r="D341" s="34"/>
    </row>
    <row r="342" spans="1:4" x14ac:dyDescent="0.2">
      <c r="A342" s="34"/>
      <c r="B342" s="34"/>
      <c r="C342" s="34"/>
      <c r="D342" s="34"/>
    </row>
    <row r="343" spans="1:4" x14ac:dyDescent="0.2">
      <c r="A343" s="34"/>
      <c r="B343" s="34"/>
      <c r="C343" s="34"/>
      <c r="D343" s="34"/>
    </row>
    <row r="344" spans="1:4" x14ac:dyDescent="0.2">
      <c r="A344" s="34"/>
      <c r="B344" s="34"/>
      <c r="C344" s="34"/>
      <c r="D344" s="34"/>
    </row>
    <row r="345" spans="1:4" x14ac:dyDescent="0.2">
      <c r="A345" s="34"/>
      <c r="B345" s="34"/>
      <c r="C345" s="34"/>
      <c r="D345" s="34"/>
    </row>
    <row r="346" spans="1:4" x14ac:dyDescent="0.2">
      <c r="A346" s="34"/>
      <c r="B346" s="34"/>
      <c r="C346" s="34"/>
      <c r="D346" s="34"/>
    </row>
    <row r="347" spans="1:4" x14ac:dyDescent="0.2">
      <c r="A347" s="34"/>
      <c r="B347" s="34"/>
      <c r="C347" s="34"/>
      <c r="D347" s="34"/>
    </row>
    <row r="348" spans="1:4" x14ac:dyDescent="0.2">
      <c r="A348" s="34"/>
      <c r="B348" s="34"/>
      <c r="C348" s="34"/>
      <c r="D348" s="34"/>
    </row>
    <row r="349" spans="1:4" x14ac:dyDescent="0.2">
      <c r="A349" s="34"/>
      <c r="B349" s="34"/>
      <c r="C349" s="34"/>
      <c r="D349" s="34"/>
    </row>
    <row r="350" spans="1:4" x14ac:dyDescent="0.2">
      <c r="A350" s="34"/>
      <c r="B350" s="34"/>
      <c r="C350" s="34"/>
      <c r="D350" s="34"/>
    </row>
    <row r="351" spans="1:4" x14ac:dyDescent="0.2">
      <c r="A351" s="34"/>
      <c r="B351" s="34"/>
      <c r="C351" s="34"/>
      <c r="D351" s="34"/>
    </row>
    <row r="352" spans="1:4" x14ac:dyDescent="0.2">
      <c r="A352" s="34"/>
      <c r="B352" s="34"/>
      <c r="C352" s="34"/>
      <c r="D352" s="34"/>
    </row>
    <row r="353" spans="1:4" x14ac:dyDescent="0.2">
      <c r="A353" s="34"/>
      <c r="B353" s="34"/>
      <c r="C353" s="34"/>
      <c r="D353" s="34"/>
    </row>
    <row r="354" spans="1:4" x14ac:dyDescent="0.2">
      <c r="A354" s="34"/>
      <c r="B354" s="34"/>
      <c r="C354" s="34"/>
      <c r="D354" s="34"/>
    </row>
    <row r="355" spans="1:4" x14ac:dyDescent="0.2">
      <c r="A355" s="34"/>
      <c r="B355" s="34"/>
      <c r="C355" s="34"/>
      <c r="D355" s="34"/>
    </row>
    <row r="356" spans="1:4" x14ac:dyDescent="0.2">
      <c r="A356" s="34"/>
      <c r="B356" s="34"/>
      <c r="C356" s="34"/>
      <c r="D356" s="34"/>
    </row>
    <row r="357" spans="1:4" x14ac:dyDescent="0.2">
      <c r="A357" s="34"/>
      <c r="B357" s="34"/>
      <c r="C357" s="34"/>
      <c r="D357" s="34"/>
    </row>
    <row r="358" spans="1:4" x14ac:dyDescent="0.2">
      <c r="A358" s="34"/>
      <c r="B358" s="34"/>
      <c r="C358" s="34"/>
      <c r="D358" s="34"/>
    </row>
    <row r="359" spans="1:4" x14ac:dyDescent="0.2">
      <c r="A359" s="34"/>
      <c r="B359" s="34"/>
      <c r="C359" s="34"/>
      <c r="D359" s="34"/>
    </row>
    <row r="360" spans="1:4" x14ac:dyDescent="0.2">
      <c r="A360" s="34"/>
      <c r="B360" s="34"/>
      <c r="C360" s="34"/>
      <c r="D360" s="34"/>
    </row>
    <row r="361" spans="1:4" x14ac:dyDescent="0.2">
      <c r="A361" s="34"/>
      <c r="B361" s="34"/>
      <c r="C361" s="34"/>
      <c r="D361" s="34"/>
    </row>
    <row r="362" spans="1:4" x14ac:dyDescent="0.2">
      <c r="A362" s="34"/>
      <c r="B362" s="34"/>
      <c r="C362" s="34"/>
      <c r="D362" s="34"/>
    </row>
    <row r="363" spans="1:4" x14ac:dyDescent="0.2">
      <c r="A363" s="34"/>
      <c r="B363" s="34"/>
      <c r="C363" s="34"/>
      <c r="D363" s="34"/>
    </row>
    <row r="364" spans="1:4" x14ac:dyDescent="0.2">
      <c r="A364" s="34"/>
      <c r="B364" s="34"/>
      <c r="C364" s="34"/>
      <c r="D364" s="34"/>
    </row>
    <row r="365" spans="1:4" x14ac:dyDescent="0.2">
      <c r="A365" s="34"/>
      <c r="B365" s="34"/>
      <c r="C365" s="34"/>
      <c r="D365" s="34"/>
    </row>
    <row r="366" spans="1:4" x14ac:dyDescent="0.2">
      <c r="A366" s="34"/>
      <c r="B366" s="34"/>
      <c r="C366" s="34"/>
      <c r="D366" s="34"/>
    </row>
    <row r="367" spans="1:4" x14ac:dyDescent="0.2">
      <c r="A367" s="34"/>
      <c r="B367" s="34"/>
      <c r="C367" s="34"/>
      <c r="D367" s="34"/>
    </row>
    <row r="368" spans="1:4" x14ac:dyDescent="0.2">
      <c r="A368" s="34"/>
      <c r="B368" s="34"/>
      <c r="C368" s="34"/>
      <c r="D368" s="34"/>
    </row>
    <row r="369" spans="1:4" x14ac:dyDescent="0.2">
      <c r="A369" s="34"/>
      <c r="B369" s="34"/>
      <c r="C369" s="34"/>
      <c r="D369" s="34"/>
    </row>
    <row r="370" spans="1:4" x14ac:dyDescent="0.2">
      <c r="A370" s="34"/>
      <c r="B370" s="34"/>
      <c r="C370" s="34"/>
      <c r="D370" s="34"/>
    </row>
    <row r="371" spans="1:4" x14ac:dyDescent="0.2">
      <c r="A371" s="34"/>
      <c r="B371" s="34"/>
      <c r="C371" s="34"/>
      <c r="D371" s="34"/>
    </row>
    <row r="372" spans="1:4" x14ac:dyDescent="0.2">
      <c r="A372" s="34"/>
      <c r="B372" s="34"/>
      <c r="C372" s="34"/>
      <c r="D372" s="34"/>
    </row>
    <row r="373" spans="1:4" x14ac:dyDescent="0.2">
      <c r="A373" s="34"/>
      <c r="B373" s="34"/>
      <c r="C373" s="34"/>
      <c r="D373" s="34"/>
    </row>
    <row r="374" spans="1:4" x14ac:dyDescent="0.2">
      <c r="A374" s="34"/>
      <c r="B374" s="34"/>
      <c r="C374" s="34"/>
      <c r="D374" s="34"/>
    </row>
    <row r="375" spans="1:4" x14ac:dyDescent="0.2">
      <c r="A375" s="34"/>
      <c r="B375" s="34"/>
      <c r="C375" s="34"/>
      <c r="D375" s="34"/>
    </row>
    <row r="376" spans="1:4" x14ac:dyDescent="0.2">
      <c r="A376" s="34"/>
      <c r="B376" s="34"/>
      <c r="C376" s="34"/>
      <c r="D376" s="34"/>
    </row>
    <row r="377" spans="1:4" x14ac:dyDescent="0.2">
      <c r="A377" s="34"/>
      <c r="B377" s="34"/>
      <c r="C377" s="34"/>
      <c r="D377" s="34"/>
    </row>
    <row r="378" spans="1:4" x14ac:dyDescent="0.2">
      <c r="A378" s="34"/>
      <c r="B378" s="34"/>
      <c r="C378" s="34"/>
      <c r="D378" s="34"/>
    </row>
    <row r="379" spans="1:4" x14ac:dyDescent="0.2">
      <c r="A379" s="34"/>
      <c r="B379" s="34"/>
      <c r="C379" s="34"/>
      <c r="D379" s="34"/>
    </row>
    <row r="380" spans="1:4" x14ac:dyDescent="0.2">
      <c r="A380" s="34"/>
      <c r="B380" s="34"/>
      <c r="C380" s="34"/>
      <c r="D380" s="34"/>
    </row>
    <row r="381" spans="1:4" x14ac:dyDescent="0.2">
      <c r="A381" s="34"/>
      <c r="B381" s="34"/>
      <c r="C381" s="34"/>
      <c r="D381" s="34"/>
    </row>
    <row r="382" spans="1:4" x14ac:dyDescent="0.2">
      <c r="A382" s="34"/>
      <c r="B382" s="34"/>
      <c r="C382" s="34"/>
      <c r="D382" s="34"/>
    </row>
    <row r="383" spans="1:4" x14ac:dyDescent="0.2">
      <c r="A383" s="34"/>
      <c r="B383" s="34"/>
      <c r="C383" s="34"/>
      <c r="D383" s="34"/>
    </row>
    <row r="384" spans="1:4" x14ac:dyDescent="0.2">
      <c r="A384" s="34"/>
      <c r="B384" s="34"/>
      <c r="C384" s="34"/>
      <c r="D384" s="34"/>
    </row>
    <row r="385" spans="1:4" x14ac:dyDescent="0.2">
      <c r="A385" s="34"/>
      <c r="B385" s="34"/>
      <c r="C385" s="34"/>
      <c r="D385" s="34"/>
    </row>
    <row r="386" spans="1:4" x14ac:dyDescent="0.2">
      <c r="A386" s="34"/>
      <c r="B386" s="34"/>
      <c r="C386" s="34"/>
      <c r="D386" s="34"/>
    </row>
    <row r="387" spans="1:4" x14ac:dyDescent="0.2">
      <c r="A387" s="34"/>
      <c r="B387" s="34"/>
      <c r="C387" s="34"/>
      <c r="D387" s="34"/>
    </row>
    <row r="388" spans="1:4" x14ac:dyDescent="0.2">
      <c r="A388" s="34"/>
      <c r="B388" s="34"/>
      <c r="C388" s="34"/>
      <c r="D388" s="34"/>
    </row>
    <row r="389" spans="1:4" x14ac:dyDescent="0.2">
      <c r="A389" s="34"/>
      <c r="B389" s="34"/>
      <c r="C389" s="34"/>
      <c r="D389" s="34"/>
    </row>
    <row r="390" spans="1:4" x14ac:dyDescent="0.2">
      <c r="A390" s="34"/>
      <c r="B390" s="34"/>
      <c r="C390" s="34"/>
      <c r="D390" s="34"/>
    </row>
    <row r="391" spans="1:4" x14ac:dyDescent="0.2">
      <c r="A391" s="34"/>
      <c r="B391" s="34"/>
      <c r="C391" s="34"/>
      <c r="D391" s="34"/>
    </row>
    <row r="392" spans="1:4" x14ac:dyDescent="0.2">
      <c r="A392" s="34"/>
      <c r="B392" s="34"/>
      <c r="C392" s="34"/>
      <c r="D392" s="34"/>
    </row>
    <row r="393" spans="1:4" x14ac:dyDescent="0.2">
      <c r="A393" s="34"/>
      <c r="B393" s="34"/>
      <c r="C393" s="34"/>
      <c r="D393" s="34"/>
    </row>
    <row r="394" spans="1:4" x14ac:dyDescent="0.2">
      <c r="A394" s="34"/>
      <c r="B394" s="34"/>
      <c r="C394" s="34"/>
      <c r="D394" s="34"/>
    </row>
    <row r="395" spans="1:4" x14ac:dyDescent="0.2">
      <c r="A395" s="34"/>
      <c r="B395" s="34"/>
      <c r="C395" s="34"/>
      <c r="D395" s="34"/>
    </row>
    <row r="396" spans="1:4" x14ac:dyDescent="0.2">
      <c r="A396" s="34"/>
      <c r="B396" s="34"/>
      <c r="C396" s="34"/>
      <c r="D396" s="34"/>
    </row>
    <row r="397" spans="1:4" x14ac:dyDescent="0.2">
      <c r="A397" s="34"/>
      <c r="B397" s="34"/>
      <c r="C397" s="34"/>
      <c r="D397" s="34"/>
    </row>
    <row r="398" spans="1:4" x14ac:dyDescent="0.2">
      <c r="A398" s="34"/>
      <c r="B398" s="34"/>
      <c r="C398" s="34"/>
      <c r="D398" s="34"/>
    </row>
    <row r="399" spans="1:4" x14ac:dyDescent="0.2">
      <c r="A399" s="34"/>
      <c r="B399" s="34"/>
      <c r="C399" s="34"/>
      <c r="D399" s="34"/>
    </row>
    <row r="400" spans="1:4" x14ac:dyDescent="0.2">
      <c r="A400" s="34"/>
      <c r="B400" s="34"/>
      <c r="C400" s="34"/>
      <c r="D400" s="34"/>
    </row>
    <row r="401" spans="1:4" x14ac:dyDescent="0.2">
      <c r="A401" s="34"/>
      <c r="B401" s="34"/>
      <c r="C401" s="34"/>
      <c r="D401" s="34"/>
    </row>
    <row r="402" spans="1:4" x14ac:dyDescent="0.2">
      <c r="A402" s="34"/>
      <c r="B402" s="34"/>
      <c r="C402" s="34"/>
      <c r="D402" s="34"/>
    </row>
    <row r="403" spans="1:4" x14ac:dyDescent="0.2">
      <c r="A403" s="34"/>
      <c r="B403" s="34"/>
      <c r="C403" s="34"/>
      <c r="D403" s="34"/>
    </row>
    <row r="404" spans="1:4" x14ac:dyDescent="0.2">
      <c r="A404" s="34"/>
      <c r="B404" s="34"/>
      <c r="C404" s="34"/>
      <c r="D404" s="34"/>
    </row>
    <row r="405" spans="1:4" x14ac:dyDescent="0.2">
      <c r="A405" s="34"/>
      <c r="B405" s="34"/>
      <c r="C405" s="34"/>
      <c r="D405" s="34"/>
    </row>
    <row r="406" spans="1:4" x14ac:dyDescent="0.2">
      <c r="A406" s="34"/>
      <c r="B406" s="34"/>
      <c r="C406" s="34"/>
      <c r="D406" s="34"/>
    </row>
    <row r="407" spans="1:4" x14ac:dyDescent="0.2">
      <c r="A407" s="34"/>
      <c r="B407" s="34"/>
      <c r="C407" s="34"/>
      <c r="D407" s="34"/>
    </row>
    <row r="408" spans="1:4" x14ac:dyDescent="0.2">
      <c r="A408" s="34"/>
      <c r="B408" s="34"/>
      <c r="C408" s="34"/>
      <c r="D408" s="34"/>
    </row>
    <row r="409" spans="1:4" x14ac:dyDescent="0.2">
      <c r="A409" s="34"/>
      <c r="B409" s="34"/>
      <c r="C409" s="34"/>
      <c r="D409" s="34"/>
    </row>
    <row r="410" spans="1:4" x14ac:dyDescent="0.2">
      <c r="A410" s="34"/>
      <c r="B410" s="34"/>
      <c r="C410" s="34"/>
      <c r="D410" s="34"/>
    </row>
    <row r="411" spans="1:4" x14ac:dyDescent="0.2">
      <c r="A411" s="34"/>
      <c r="B411" s="34"/>
      <c r="C411" s="34"/>
      <c r="D411" s="34"/>
    </row>
    <row r="412" spans="1:4" x14ac:dyDescent="0.2">
      <c r="A412" s="34"/>
      <c r="B412" s="34"/>
      <c r="C412" s="34"/>
      <c r="D412" s="34"/>
    </row>
    <row r="413" spans="1:4" x14ac:dyDescent="0.2">
      <c r="A413" s="34"/>
      <c r="B413" s="34"/>
      <c r="C413" s="34"/>
      <c r="D413" s="34"/>
    </row>
    <row r="414" spans="1:4" x14ac:dyDescent="0.2">
      <c r="A414" s="34"/>
      <c r="B414" s="34"/>
      <c r="C414" s="34"/>
      <c r="D414" s="34"/>
    </row>
    <row r="415" spans="1:4" x14ac:dyDescent="0.2">
      <c r="A415" s="34"/>
      <c r="B415" s="34"/>
      <c r="C415" s="34"/>
      <c r="D415" s="34"/>
    </row>
    <row r="416" spans="1:4" x14ac:dyDescent="0.2">
      <c r="A416" s="34"/>
      <c r="B416" s="34"/>
      <c r="C416" s="34"/>
      <c r="D416" s="34"/>
    </row>
    <row r="417" spans="1:4" x14ac:dyDescent="0.2">
      <c r="A417" s="34"/>
      <c r="B417" s="34"/>
      <c r="C417" s="34"/>
      <c r="D417" s="34"/>
    </row>
    <row r="418" spans="1:4" x14ac:dyDescent="0.2">
      <c r="A418" s="34"/>
      <c r="B418" s="34"/>
      <c r="C418" s="34"/>
      <c r="D418" s="34"/>
    </row>
    <row r="419" spans="1:4" x14ac:dyDescent="0.2">
      <c r="A419" s="34"/>
      <c r="B419" s="34"/>
      <c r="C419" s="34"/>
      <c r="D419" s="34"/>
    </row>
    <row r="420" spans="1:4" x14ac:dyDescent="0.2">
      <c r="A420" s="34"/>
      <c r="B420" s="34"/>
      <c r="C420" s="34"/>
      <c r="D420" s="34"/>
    </row>
    <row r="421" spans="1:4" x14ac:dyDescent="0.2">
      <c r="A421" s="34"/>
      <c r="B421" s="34"/>
      <c r="C421" s="34"/>
      <c r="D421" s="34"/>
    </row>
    <row r="422" spans="1:4" x14ac:dyDescent="0.2">
      <c r="A422" s="34"/>
      <c r="B422" s="34"/>
      <c r="C422" s="34"/>
      <c r="D422" s="34"/>
    </row>
    <row r="423" spans="1:4" x14ac:dyDescent="0.2">
      <c r="A423" s="34"/>
      <c r="B423" s="34"/>
      <c r="C423" s="34"/>
      <c r="D423" s="34"/>
    </row>
    <row r="424" spans="1:4" x14ac:dyDescent="0.2">
      <c r="A424" s="34"/>
      <c r="B424" s="34"/>
      <c r="C424" s="34"/>
      <c r="D424" s="34"/>
    </row>
    <row r="425" spans="1:4" x14ac:dyDescent="0.2">
      <c r="A425" s="34"/>
      <c r="B425" s="34"/>
      <c r="C425" s="34"/>
      <c r="D425" s="34"/>
    </row>
    <row r="426" spans="1:4" x14ac:dyDescent="0.2">
      <c r="A426" s="34"/>
      <c r="B426" s="34"/>
      <c r="C426" s="34"/>
      <c r="D426" s="34"/>
    </row>
    <row r="427" spans="1:4" x14ac:dyDescent="0.2">
      <c r="A427" s="34"/>
      <c r="B427" s="34"/>
      <c r="C427" s="34"/>
      <c r="D427" s="34"/>
    </row>
    <row r="428" spans="1:4" x14ac:dyDescent="0.2">
      <c r="A428" s="34"/>
      <c r="B428" s="34"/>
      <c r="C428" s="34"/>
      <c r="D428" s="34"/>
    </row>
    <row r="429" spans="1:4" x14ac:dyDescent="0.2">
      <c r="A429" s="34"/>
      <c r="B429" s="34"/>
      <c r="C429" s="34"/>
      <c r="D429" s="34"/>
    </row>
    <row r="430" spans="1:4" x14ac:dyDescent="0.2">
      <c r="A430" s="34"/>
      <c r="B430" s="34"/>
      <c r="C430" s="34"/>
      <c r="D430" s="34"/>
    </row>
    <row r="431" spans="1:4" x14ac:dyDescent="0.2">
      <c r="A431" s="34"/>
      <c r="B431" s="34"/>
      <c r="C431" s="34"/>
      <c r="D431" s="34"/>
    </row>
    <row r="432" spans="1:4" x14ac:dyDescent="0.2">
      <c r="A432" s="34"/>
      <c r="B432" s="34"/>
      <c r="C432" s="34"/>
      <c r="D432" s="34"/>
    </row>
    <row r="433" spans="1:4" x14ac:dyDescent="0.2">
      <c r="A433" s="34"/>
      <c r="B433" s="34"/>
      <c r="C433" s="34"/>
      <c r="D433" s="34"/>
    </row>
    <row r="434" spans="1:4" x14ac:dyDescent="0.2">
      <c r="A434" s="34"/>
      <c r="B434" s="34"/>
      <c r="C434" s="34"/>
      <c r="D434" s="34"/>
    </row>
    <row r="435" spans="1:4" x14ac:dyDescent="0.2">
      <c r="A435" s="34"/>
      <c r="B435" s="34"/>
      <c r="C435" s="34"/>
      <c r="D435" s="34"/>
    </row>
    <row r="436" spans="1:4" x14ac:dyDescent="0.2">
      <c r="A436" s="34"/>
      <c r="B436" s="34"/>
      <c r="C436" s="34"/>
      <c r="D436" s="34"/>
    </row>
    <row r="437" spans="1:4" x14ac:dyDescent="0.2">
      <c r="A437" s="34"/>
      <c r="B437" s="34"/>
      <c r="C437" s="34"/>
      <c r="D437" s="34"/>
    </row>
    <row r="438" spans="1:4" x14ac:dyDescent="0.2">
      <c r="A438" s="34"/>
      <c r="B438" s="34"/>
      <c r="C438" s="34"/>
      <c r="D438" s="34"/>
    </row>
    <row r="439" spans="1:4" x14ac:dyDescent="0.2">
      <c r="A439" s="34"/>
      <c r="B439" s="34"/>
      <c r="C439" s="34"/>
      <c r="D439" s="34"/>
    </row>
    <row r="440" spans="1:4" x14ac:dyDescent="0.2">
      <c r="A440" s="34"/>
      <c r="B440" s="34"/>
      <c r="C440" s="34"/>
      <c r="D440" s="34"/>
    </row>
    <row r="441" spans="1:4" x14ac:dyDescent="0.2">
      <c r="A441" s="34"/>
      <c r="B441" s="34"/>
      <c r="C441" s="34"/>
      <c r="D441" s="34"/>
    </row>
    <row r="442" spans="1:4" x14ac:dyDescent="0.2">
      <c r="A442" s="34"/>
      <c r="B442" s="34"/>
      <c r="C442" s="34"/>
      <c r="D442" s="34"/>
    </row>
    <row r="443" spans="1:4" x14ac:dyDescent="0.2">
      <c r="A443" s="34"/>
      <c r="B443" s="34"/>
      <c r="C443" s="34"/>
      <c r="D443" s="34"/>
    </row>
    <row r="444" spans="1:4" x14ac:dyDescent="0.2">
      <c r="A444" s="34"/>
      <c r="B444" s="34"/>
      <c r="C444" s="34"/>
      <c r="D444" s="34"/>
    </row>
    <row r="445" spans="1:4" x14ac:dyDescent="0.2">
      <c r="A445" s="34"/>
      <c r="B445" s="34"/>
      <c r="C445" s="34"/>
      <c r="D445" s="34"/>
    </row>
    <row r="446" spans="1:4" x14ac:dyDescent="0.2">
      <c r="A446" s="34"/>
      <c r="B446" s="34"/>
      <c r="C446" s="34"/>
      <c r="D446" s="34"/>
    </row>
    <row r="447" spans="1:4" x14ac:dyDescent="0.2">
      <c r="A447" s="34"/>
      <c r="B447" s="34"/>
      <c r="C447" s="34"/>
      <c r="D447" s="34"/>
    </row>
    <row r="448" spans="1:4" x14ac:dyDescent="0.2">
      <c r="A448" s="34"/>
      <c r="B448" s="34"/>
      <c r="C448" s="34"/>
      <c r="D448" s="34"/>
    </row>
    <row r="449" spans="1:4" x14ac:dyDescent="0.2">
      <c r="A449" s="34"/>
      <c r="B449" s="34"/>
      <c r="C449" s="34"/>
      <c r="D449" s="34"/>
    </row>
    <row r="450" spans="1:4" x14ac:dyDescent="0.2">
      <c r="A450" s="34"/>
      <c r="B450" s="34"/>
      <c r="C450" s="34"/>
      <c r="D450" s="34"/>
    </row>
    <row r="451" spans="1:4" x14ac:dyDescent="0.2">
      <c r="A451" s="34"/>
      <c r="B451" s="34"/>
      <c r="C451" s="34"/>
      <c r="D451" s="34"/>
    </row>
    <row r="452" spans="1:4" x14ac:dyDescent="0.2">
      <c r="A452" s="34"/>
      <c r="B452" s="34"/>
      <c r="C452" s="34"/>
      <c r="D452" s="34"/>
    </row>
    <row r="453" spans="1:4" x14ac:dyDescent="0.2">
      <c r="A453" s="34"/>
      <c r="B453" s="34"/>
      <c r="C453" s="34"/>
      <c r="D453" s="34"/>
    </row>
    <row r="454" spans="1:4" x14ac:dyDescent="0.2">
      <c r="A454" s="34"/>
      <c r="B454" s="34"/>
      <c r="C454" s="34"/>
      <c r="D454" s="34"/>
    </row>
    <row r="455" spans="1:4" x14ac:dyDescent="0.2">
      <c r="A455" s="34"/>
      <c r="B455" s="34"/>
      <c r="C455" s="34"/>
      <c r="D455" s="34"/>
    </row>
    <row r="456" spans="1:4" x14ac:dyDescent="0.2">
      <c r="A456" s="34"/>
      <c r="B456" s="34"/>
      <c r="C456" s="34"/>
      <c r="D456" s="34"/>
    </row>
    <row r="457" spans="1:4" x14ac:dyDescent="0.2">
      <c r="A457" s="34"/>
      <c r="B457" s="34"/>
      <c r="C457" s="34"/>
      <c r="D457" s="34"/>
    </row>
    <row r="458" spans="1:4" x14ac:dyDescent="0.2">
      <c r="A458" s="34"/>
      <c r="B458" s="34"/>
      <c r="C458" s="34"/>
      <c r="D458" s="34"/>
    </row>
    <row r="459" spans="1:4" x14ac:dyDescent="0.2">
      <c r="A459" s="34"/>
      <c r="B459" s="34"/>
      <c r="C459" s="34"/>
      <c r="D459" s="34"/>
    </row>
    <row r="460" spans="1:4" x14ac:dyDescent="0.2">
      <c r="A460" s="34"/>
      <c r="B460" s="34"/>
      <c r="C460" s="34"/>
      <c r="D460" s="34"/>
    </row>
    <row r="461" spans="1:4" x14ac:dyDescent="0.2">
      <c r="A461" s="34"/>
      <c r="B461" s="34"/>
      <c r="C461" s="34"/>
      <c r="D461" s="34"/>
    </row>
    <row r="462" spans="1:4" x14ac:dyDescent="0.2">
      <c r="A462" s="34"/>
      <c r="B462" s="34"/>
      <c r="C462" s="34"/>
      <c r="D462" s="34"/>
    </row>
    <row r="463" spans="1:4" x14ac:dyDescent="0.2">
      <c r="A463" s="34"/>
      <c r="B463" s="34"/>
      <c r="C463" s="34"/>
      <c r="D463" s="34"/>
    </row>
    <row r="464" spans="1:4" x14ac:dyDescent="0.2">
      <c r="A464" s="34"/>
      <c r="B464" s="34"/>
      <c r="C464" s="34"/>
      <c r="D464" s="34"/>
    </row>
    <row r="465" spans="1:4" x14ac:dyDescent="0.2">
      <c r="A465" s="34"/>
      <c r="B465" s="34"/>
      <c r="C465" s="34"/>
      <c r="D465" s="34"/>
    </row>
    <row r="466" spans="1:4" x14ac:dyDescent="0.2">
      <c r="A466" s="34"/>
      <c r="B466" s="34"/>
      <c r="C466" s="34"/>
      <c r="D466" s="34"/>
    </row>
    <row r="467" spans="1:4" x14ac:dyDescent="0.2">
      <c r="A467" s="34"/>
      <c r="B467" s="34"/>
      <c r="C467" s="34"/>
      <c r="D467" s="34"/>
    </row>
    <row r="468" spans="1:4" x14ac:dyDescent="0.2">
      <c r="A468" s="34"/>
      <c r="B468" s="34"/>
      <c r="C468" s="34"/>
      <c r="D468" s="34"/>
    </row>
    <row r="469" spans="1:4" x14ac:dyDescent="0.2">
      <c r="A469" s="34"/>
      <c r="B469" s="34"/>
      <c r="C469" s="34"/>
      <c r="D469" s="34"/>
    </row>
    <row r="470" spans="1:4" x14ac:dyDescent="0.2">
      <c r="A470" s="34"/>
      <c r="B470" s="34"/>
      <c r="C470" s="34"/>
      <c r="D470" s="34"/>
    </row>
    <row r="471" spans="1:4" x14ac:dyDescent="0.2">
      <c r="A471" s="34"/>
      <c r="B471" s="34"/>
      <c r="C471" s="34"/>
      <c r="D471" s="34"/>
    </row>
    <row r="472" spans="1:4" x14ac:dyDescent="0.2">
      <c r="A472" s="34"/>
      <c r="B472" s="34"/>
      <c r="C472" s="34"/>
      <c r="D472" s="34"/>
    </row>
    <row r="473" spans="1:4" x14ac:dyDescent="0.2">
      <c r="A473" s="34"/>
      <c r="B473" s="34"/>
      <c r="C473" s="34"/>
      <c r="D473" s="34"/>
    </row>
    <row r="474" spans="1:4" x14ac:dyDescent="0.2">
      <c r="A474" s="34"/>
      <c r="B474" s="34"/>
      <c r="C474" s="34"/>
      <c r="D474" s="34"/>
    </row>
    <row r="475" spans="1:4" x14ac:dyDescent="0.2">
      <c r="A475" s="34"/>
      <c r="B475" s="34"/>
      <c r="C475" s="34"/>
      <c r="D475" s="34"/>
    </row>
    <row r="476" spans="1:4" x14ac:dyDescent="0.2">
      <c r="A476" s="34"/>
      <c r="B476" s="34"/>
      <c r="C476" s="34"/>
      <c r="D476" s="34"/>
    </row>
    <row r="477" spans="1:4" x14ac:dyDescent="0.2">
      <c r="A477" s="34"/>
      <c r="B477" s="34"/>
      <c r="C477" s="34"/>
      <c r="D477" s="34"/>
    </row>
    <row r="478" spans="1:4" x14ac:dyDescent="0.2">
      <c r="A478" s="34"/>
      <c r="B478" s="34"/>
      <c r="C478" s="34"/>
      <c r="D478" s="34"/>
    </row>
    <row r="479" spans="1:4" x14ac:dyDescent="0.2">
      <c r="A479" s="34"/>
      <c r="B479" s="34"/>
      <c r="C479" s="34"/>
      <c r="D479" s="34"/>
    </row>
    <row r="480" spans="1:4" x14ac:dyDescent="0.2">
      <c r="A480" s="34"/>
      <c r="B480" s="34"/>
      <c r="C480" s="34"/>
      <c r="D480" s="34"/>
    </row>
    <row r="481" spans="1:4" x14ac:dyDescent="0.2">
      <c r="A481" s="34"/>
      <c r="B481" s="34"/>
      <c r="C481" s="34"/>
      <c r="D481" s="34"/>
    </row>
    <row r="482" spans="1:4" x14ac:dyDescent="0.2">
      <c r="A482" s="34"/>
      <c r="B482" s="34"/>
      <c r="C482" s="34"/>
      <c r="D482" s="34"/>
    </row>
    <row r="483" spans="1:4" x14ac:dyDescent="0.2">
      <c r="A483" s="34"/>
      <c r="B483" s="34"/>
      <c r="C483" s="34"/>
      <c r="D483" s="34"/>
    </row>
    <row r="484" spans="1:4" x14ac:dyDescent="0.2">
      <c r="A484" s="34"/>
      <c r="B484" s="34"/>
      <c r="C484" s="34"/>
      <c r="D484" s="34"/>
    </row>
    <row r="485" spans="1:4" x14ac:dyDescent="0.2">
      <c r="A485" s="34"/>
      <c r="B485" s="34"/>
      <c r="C485" s="34"/>
      <c r="D485" s="34"/>
    </row>
    <row r="486" spans="1:4" x14ac:dyDescent="0.2">
      <c r="A486" s="34"/>
      <c r="B486" s="34"/>
      <c r="C486" s="34"/>
      <c r="D486" s="34"/>
    </row>
    <row r="487" spans="1:4" x14ac:dyDescent="0.2">
      <c r="A487" s="34"/>
      <c r="B487" s="34"/>
      <c r="C487" s="34"/>
      <c r="D487" s="34"/>
    </row>
    <row r="488" spans="1:4" x14ac:dyDescent="0.2">
      <c r="A488" s="34"/>
      <c r="B488" s="34"/>
      <c r="C488" s="34"/>
      <c r="D488" s="34"/>
    </row>
    <row r="489" spans="1:4" x14ac:dyDescent="0.2">
      <c r="A489" s="34"/>
      <c r="B489" s="34"/>
      <c r="C489" s="34"/>
      <c r="D489" s="34"/>
    </row>
    <row r="490" spans="1:4" x14ac:dyDescent="0.2">
      <c r="A490" s="34"/>
      <c r="B490" s="34"/>
      <c r="C490" s="34"/>
      <c r="D490" s="34"/>
    </row>
    <row r="491" spans="1:4" x14ac:dyDescent="0.2">
      <c r="A491" s="34"/>
      <c r="B491" s="34"/>
      <c r="C491" s="34"/>
      <c r="D491" s="34"/>
    </row>
    <row r="492" spans="1:4" x14ac:dyDescent="0.2">
      <c r="A492" s="34"/>
      <c r="B492" s="34"/>
      <c r="C492" s="34"/>
      <c r="D492" s="34"/>
    </row>
    <row r="493" spans="1:4" x14ac:dyDescent="0.2">
      <c r="A493" s="34"/>
      <c r="B493" s="34"/>
      <c r="C493" s="34"/>
      <c r="D493" s="34"/>
    </row>
    <row r="494" spans="1:4" x14ac:dyDescent="0.2">
      <c r="A494" s="34"/>
      <c r="B494" s="34"/>
      <c r="C494" s="34"/>
      <c r="D494" s="34"/>
    </row>
    <row r="495" spans="1:4" x14ac:dyDescent="0.2">
      <c r="A495" s="34"/>
      <c r="B495" s="34"/>
      <c r="C495" s="34"/>
      <c r="D495" s="34"/>
    </row>
    <row r="496" spans="1:4" x14ac:dyDescent="0.2">
      <c r="A496" s="34"/>
      <c r="B496" s="34"/>
      <c r="C496" s="34"/>
      <c r="D496" s="34"/>
    </row>
    <row r="497" spans="1:4" x14ac:dyDescent="0.2">
      <c r="A497" s="34"/>
      <c r="B497" s="34"/>
      <c r="C497" s="34"/>
      <c r="D497" s="34"/>
    </row>
    <row r="498" spans="1:4" x14ac:dyDescent="0.2">
      <c r="A498" s="34"/>
      <c r="B498" s="34"/>
      <c r="C498" s="34"/>
      <c r="D498" s="34"/>
    </row>
    <row r="499" spans="1:4" x14ac:dyDescent="0.2">
      <c r="A499" s="34"/>
      <c r="B499" s="34"/>
      <c r="C499" s="34"/>
      <c r="D499" s="34"/>
    </row>
    <row r="500" spans="1:4" x14ac:dyDescent="0.2">
      <c r="A500" s="34"/>
      <c r="B500" s="34"/>
      <c r="C500" s="34"/>
      <c r="D500" s="34"/>
    </row>
    <row r="501" spans="1:4" x14ac:dyDescent="0.2">
      <c r="A501" s="34"/>
      <c r="B501" s="34"/>
      <c r="C501" s="34"/>
      <c r="D501" s="34"/>
    </row>
    <row r="502" spans="1:4" x14ac:dyDescent="0.2">
      <c r="A502" s="34"/>
      <c r="B502" s="34"/>
      <c r="C502" s="34"/>
      <c r="D502" s="34"/>
    </row>
    <row r="503" spans="1:4" x14ac:dyDescent="0.2">
      <c r="A503" s="34"/>
      <c r="B503" s="34"/>
      <c r="C503" s="34"/>
      <c r="D503" s="34"/>
    </row>
    <row r="504" spans="1:4" x14ac:dyDescent="0.2">
      <c r="A504" s="34"/>
      <c r="B504" s="34"/>
      <c r="C504" s="34"/>
      <c r="D504" s="34"/>
    </row>
    <row r="505" spans="1:4" x14ac:dyDescent="0.2">
      <c r="A505" s="34"/>
      <c r="B505" s="34"/>
      <c r="C505" s="34"/>
      <c r="D505" s="34"/>
    </row>
    <row r="506" spans="1:4" x14ac:dyDescent="0.2">
      <c r="A506" s="34"/>
      <c r="B506" s="34"/>
      <c r="C506" s="34"/>
      <c r="D506" s="34"/>
    </row>
    <row r="507" spans="1:4" x14ac:dyDescent="0.2">
      <c r="A507" s="34"/>
      <c r="B507" s="34"/>
      <c r="C507" s="34"/>
      <c r="D507" s="34"/>
    </row>
    <row r="508" spans="1:4" x14ac:dyDescent="0.2">
      <c r="A508" s="34"/>
      <c r="B508" s="34"/>
      <c r="C508" s="34"/>
      <c r="D508" s="34"/>
    </row>
    <row r="509" spans="1:4" x14ac:dyDescent="0.2">
      <c r="A509" s="34"/>
      <c r="B509" s="34"/>
      <c r="C509" s="34"/>
      <c r="D509" s="34"/>
    </row>
    <row r="510" spans="1:4" x14ac:dyDescent="0.2">
      <c r="A510" s="34"/>
      <c r="B510" s="34"/>
      <c r="C510" s="34"/>
      <c r="D510" s="34"/>
    </row>
    <row r="511" spans="1:4" x14ac:dyDescent="0.2">
      <c r="A511" s="34"/>
      <c r="B511" s="34"/>
      <c r="C511" s="34"/>
      <c r="D511" s="34"/>
    </row>
    <row r="512" spans="1:4" x14ac:dyDescent="0.2">
      <c r="A512" s="34"/>
      <c r="B512" s="34"/>
      <c r="C512" s="34"/>
      <c r="D512" s="34"/>
    </row>
    <row r="513" spans="1:4" x14ac:dyDescent="0.2">
      <c r="A513" s="34"/>
      <c r="B513" s="34"/>
      <c r="C513" s="34"/>
      <c r="D513" s="34"/>
    </row>
    <row r="514" spans="1:4" x14ac:dyDescent="0.2">
      <c r="A514" s="34"/>
      <c r="B514" s="34"/>
      <c r="C514" s="34"/>
      <c r="D514" s="34"/>
    </row>
    <row r="515" spans="1:4" x14ac:dyDescent="0.2">
      <c r="A515" s="34"/>
      <c r="B515" s="34"/>
      <c r="C515" s="34"/>
      <c r="D515" s="34"/>
    </row>
    <row r="516" spans="1:4" x14ac:dyDescent="0.2">
      <c r="A516" s="34"/>
      <c r="B516" s="34"/>
      <c r="C516" s="34"/>
      <c r="D516" s="34"/>
    </row>
    <row r="517" spans="1:4" x14ac:dyDescent="0.2">
      <c r="A517" s="34"/>
      <c r="B517" s="34"/>
      <c r="C517" s="34"/>
      <c r="D517" s="34"/>
    </row>
    <row r="518" spans="1:4" x14ac:dyDescent="0.2">
      <c r="A518" s="34"/>
      <c r="B518" s="34"/>
      <c r="C518" s="34"/>
      <c r="D518" s="34"/>
    </row>
    <row r="519" spans="1:4" x14ac:dyDescent="0.2">
      <c r="A519" s="34"/>
      <c r="B519" s="34"/>
      <c r="C519" s="34"/>
      <c r="D519" s="34"/>
    </row>
    <row r="520" spans="1:4" x14ac:dyDescent="0.2">
      <c r="A520" s="34"/>
      <c r="B520" s="34"/>
      <c r="C520" s="34"/>
      <c r="D520" s="34"/>
    </row>
    <row r="521" spans="1:4" x14ac:dyDescent="0.2">
      <c r="A521" s="34"/>
      <c r="B521" s="34"/>
      <c r="C521" s="34"/>
      <c r="D521" s="34"/>
    </row>
    <row r="522" spans="1:4" x14ac:dyDescent="0.2">
      <c r="A522" s="34"/>
      <c r="B522" s="34"/>
      <c r="C522" s="34"/>
      <c r="D522" s="34"/>
    </row>
    <row r="523" spans="1:4" x14ac:dyDescent="0.2">
      <c r="A523" s="34"/>
      <c r="B523" s="34"/>
      <c r="C523" s="34"/>
      <c r="D523" s="34"/>
    </row>
    <row r="524" spans="1:4" x14ac:dyDescent="0.2">
      <c r="A524" s="34"/>
      <c r="B524" s="34"/>
      <c r="C524" s="34"/>
      <c r="D524" s="34"/>
    </row>
    <row r="525" spans="1:4" x14ac:dyDescent="0.2">
      <c r="A525" s="34"/>
      <c r="B525" s="34"/>
      <c r="C525" s="34"/>
      <c r="D525" s="34"/>
    </row>
    <row r="526" spans="1:4" x14ac:dyDescent="0.2">
      <c r="A526" s="34"/>
      <c r="B526" s="34"/>
      <c r="C526" s="34"/>
      <c r="D526" s="34"/>
    </row>
    <row r="527" spans="1:4" x14ac:dyDescent="0.2">
      <c r="A527" s="34"/>
      <c r="B527" s="34"/>
      <c r="C527" s="34"/>
      <c r="D527" s="34"/>
    </row>
    <row r="528" spans="1:4" x14ac:dyDescent="0.2">
      <c r="A528" s="34"/>
      <c r="B528" s="34"/>
      <c r="C528" s="34"/>
      <c r="D528" s="34"/>
    </row>
    <row r="529" spans="1:4" x14ac:dyDescent="0.2">
      <c r="A529" s="34"/>
      <c r="B529" s="34"/>
      <c r="C529" s="34"/>
      <c r="D529" s="34"/>
    </row>
    <row r="530" spans="1:4" x14ac:dyDescent="0.2">
      <c r="A530" s="34"/>
      <c r="B530" s="34"/>
      <c r="C530" s="34"/>
      <c r="D530" s="34"/>
    </row>
    <row r="531" spans="1:4" x14ac:dyDescent="0.2">
      <c r="A531" s="34"/>
      <c r="B531" s="34"/>
      <c r="C531" s="34"/>
      <c r="D531" s="34"/>
    </row>
    <row r="532" spans="1:4" x14ac:dyDescent="0.2">
      <c r="A532" s="34"/>
      <c r="B532" s="34"/>
      <c r="C532" s="34"/>
      <c r="D532" s="34"/>
    </row>
    <row r="533" spans="1:4" x14ac:dyDescent="0.2">
      <c r="A533" s="34"/>
      <c r="B533" s="34"/>
      <c r="C533" s="34"/>
      <c r="D533" s="34"/>
    </row>
    <row r="534" spans="1:4" x14ac:dyDescent="0.2">
      <c r="A534" s="34"/>
      <c r="B534" s="34"/>
      <c r="C534" s="34"/>
      <c r="D534" s="34"/>
    </row>
    <row r="535" spans="1:4" x14ac:dyDescent="0.2">
      <c r="A535" s="34"/>
      <c r="B535" s="34"/>
      <c r="C535" s="34"/>
      <c r="D535" s="34"/>
    </row>
    <row r="536" spans="1:4" x14ac:dyDescent="0.2">
      <c r="A536" s="34"/>
      <c r="B536" s="34"/>
      <c r="C536" s="34"/>
      <c r="D536" s="34"/>
    </row>
    <row r="537" spans="1:4" x14ac:dyDescent="0.2">
      <c r="A537" s="34"/>
      <c r="B537" s="34"/>
      <c r="C537" s="34"/>
      <c r="D537" s="34"/>
    </row>
    <row r="538" spans="1:4" x14ac:dyDescent="0.2">
      <c r="A538" s="34"/>
      <c r="B538" s="34"/>
      <c r="C538" s="34"/>
      <c r="D538" s="34"/>
    </row>
    <row r="539" spans="1:4" x14ac:dyDescent="0.2">
      <c r="A539" s="34"/>
      <c r="B539" s="34"/>
      <c r="C539" s="34"/>
      <c r="D539" s="34"/>
    </row>
    <row r="540" spans="1:4" x14ac:dyDescent="0.2">
      <c r="A540" s="34"/>
      <c r="B540" s="34"/>
      <c r="C540" s="34"/>
      <c r="D540" s="34"/>
    </row>
    <row r="541" spans="1:4" x14ac:dyDescent="0.2">
      <c r="A541" s="34"/>
      <c r="B541" s="34"/>
      <c r="C541" s="34"/>
      <c r="D541" s="34"/>
    </row>
    <row r="542" spans="1:4" x14ac:dyDescent="0.2">
      <c r="A542" s="34"/>
      <c r="B542" s="34"/>
      <c r="C542" s="34"/>
      <c r="D542" s="34"/>
    </row>
    <row r="543" spans="1:4" x14ac:dyDescent="0.2">
      <c r="A543" s="34"/>
      <c r="B543" s="34"/>
      <c r="C543" s="34"/>
      <c r="D543" s="34"/>
    </row>
    <row r="544" spans="1:4" x14ac:dyDescent="0.2">
      <c r="A544" s="34"/>
      <c r="B544" s="34"/>
      <c r="C544" s="34"/>
      <c r="D544" s="34"/>
    </row>
    <row r="545" spans="1:4" x14ac:dyDescent="0.2">
      <c r="A545" s="34"/>
      <c r="B545" s="34"/>
      <c r="C545" s="34"/>
      <c r="D545" s="34"/>
    </row>
    <row r="546" spans="1:4" x14ac:dyDescent="0.2">
      <c r="A546" s="34"/>
      <c r="B546" s="34"/>
      <c r="C546" s="34"/>
      <c r="D546" s="34"/>
    </row>
    <row r="547" spans="1:4" x14ac:dyDescent="0.2">
      <c r="A547" s="34"/>
      <c r="B547" s="34"/>
      <c r="C547" s="34"/>
      <c r="D547" s="34"/>
    </row>
    <row r="548" spans="1:4" x14ac:dyDescent="0.2">
      <c r="A548" s="34"/>
      <c r="B548" s="34"/>
      <c r="C548" s="34"/>
      <c r="D548" s="34"/>
    </row>
    <row r="549" spans="1:4" x14ac:dyDescent="0.2">
      <c r="A549" s="34"/>
      <c r="B549" s="34"/>
      <c r="C549" s="34"/>
      <c r="D549" s="34"/>
    </row>
    <row r="550" spans="1:4" x14ac:dyDescent="0.2">
      <c r="A550" s="34"/>
      <c r="B550" s="34"/>
      <c r="C550" s="34"/>
      <c r="D550" s="34"/>
    </row>
    <row r="551" spans="1:4" x14ac:dyDescent="0.2">
      <c r="A551" s="34"/>
      <c r="B551" s="34"/>
      <c r="C551" s="34"/>
      <c r="D551" s="34"/>
    </row>
    <row r="552" spans="1:4" x14ac:dyDescent="0.2">
      <c r="A552" s="34"/>
      <c r="B552" s="34"/>
      <c r="C552" s="34"/>
      <c r="D552" s="34"/>
    </row>
    <row r="553" spans="1:4" x14ac:dyDescent="0.2">
      <c r="A553" s="34"/>
      <c r="B553" s="34"/>
      <c r="C553" s="34"/>
      <c r="D553" s="34"/>
    </row>
    <row r="554" spans="1:4" x14ac:dyDescent="0.2">
      <c r="A554" s="34"/>
      <c r="B554" s="34"/>
      <c r="C554" s="34"/>
      <c r="D554" s="34"/>
    </row>
    <row r="555" spans="1:4" x14ac:dyDescent="0.2">
      <c r="A555" s="34"/>
      <c r="B555" s="34"/>
      <c r="C555" s="34"/>
      <c r="D555" s="34"/>
    </row>
    <row r="556" spans="1:4" x14ac:dyDescent="0.2">
      <c r="A556" s="34"/>
      <c r="B556" s="34"/>
      <c r="C556" s="34"/>
      <c r="D556" s="34"/>
    </row>
    <row r="557" spans="1:4" x14ac:dyDescent="0.2">
      <c r="A557" s="34"/>
      <c r="B557" s="34"/>
      <c r="C557" s="34"/>
      <c r="D557" s="34"/>
    </row>
    <row r="558" spans="1:4" x14ac:dyDescent="0.2">
      <c r="A558" s="34"/>
      <c r="B558" s="34"/>
      <c r="C558" s="34"/>
      <c r="D558" s="34"/>
    </row>
    <row r="559" spans="1:4" x14ac:dyDescent="0.2">
      <c r="A559" s="34"/>
      <c r="B559" s="34"/>
      <c r="C559" s="34"/>
      <c r="D559" s="34"/>
    </row>
    <row r="560" spans="1:4" x14ac:dyDescent="0.2">
      <c r="A560" s="34"/>
      <c r="B560" s="34"/>
      <c r="C560" s="34"/>
      <c r="D560" s="34"/>
    </row>
    <row r="561" spans="1:4" x14ac:dyDescent="0.2">
      <c r="A561" s="34"/>
      <c r="B561" s="34"/>
      <c r="C561" s="34"/>
      <c r="D561" s="34"/>
    </row>
    <row r="562" spans="1:4" x14ac:dyDescent="0.2">
      <c r="A562" s="34"/>
      <c r="B562" s="34"/>
      <c r="C562" s="34"/>
      <c r="D562" s="34"/>
    </row>
    <row r="563" spans="1:4" x14ac:dyDescent="0.2">
      <c r="A563" s="34"/>
      <c r="B563" s="34"/>
      <c r="C563" s="34"/>
      <c r="D563" s="34"/>
    </row>
    <row r="564" spans="1:4" x14ac:dyDescent="0.2">
      <c r="A564" s="34"/>
      <c r="B564" s="34"/>
      <c r="C564" s="34"/>
      <c r="D564" s="34"/>
    </row>
    <row r="565" spans="1:4" x14ac:dyDescent="0.2">
      <c r="A565" s="34"/>
      <c r="B565" s="34"/>
      <c r="C565" s="34"/>
      <c r="D565" s="34"/>
    </row>
    <row r="566" spans="1:4" x14ac:dyDescent="0.2">
      <c r="A566" s="34"/>
      <c r="B566" s="34"/>
      <c r="C566" s="34"/>
      <c r="D566" s="34"/>
    </row>
    <row r="567" spans="1:4" x14ac:dyDescent="0.2">
      <c r="A567" s="34"/>
      <c r="B567" s="34"/>
      <c r="C567" s="34"/>
      <c r="D567" s="34"/>
    </row>
    <row r="568" spans="1:4" x14ac:dyDescent="0.2">
      <c r="A568" s="34"/>
      <c r="B568" s="34"/>
      <c r="C568" s="34"/>
      <c r="D568" s="34"/>
    </row>
    <row r="569" spans="1:4" x14ac:dyDescent="0.2">
      <c r="A569" s="34"/>
      <c r="B569" s="34"/>
      <c r="C569" s="34"/>
      <c r="D569" s="34"/>
    </row>
    <row r="570" spans="1:4" x14ac:dyDescent="0.2">
      <c r="A570" s="34"/>
      <c r="B570" s="34"/>
      <c r="C570" s="34"/>
      <c r="D570" s="34"/>
    </row>
    <row r="571" spans="1:4" x14ac:dyDescent="0.2">
      <c r="A571" s="34"/>
      <c r="B571" s="34"/>
      <c r="C571" s="34"/>
      <c r="D571" s="34"/>
    </row>
    <row r="572" spans="1:4" x14ac:dyDescent="0.2">
      <c r="A572" s="34"/>
      <c r="B572" s="34"/>
      <c r="C572" s="34"/>
      <c r="D572" s="34"/>
    </row>
    <row r="573" spans="1:4" x14ac:dyDescent="0.2">
      <c r="A573" s="34"/>
      <c r="B573" s="34"/>
      <c r="C573" s="34"/>
      <c r="D573" s="34"/>
    </row>
    <row r="574" spans="1:4" x14ac:dyDescent="0.2">
      <c r="A574" s="34"/>
      <c r="B574" s="34"/>
      <c r="C574" s="34"/>
      <c r="D574" s="34"/>
    </row>
    <row r="575" spans="1:4" x14ac:dyDescent="0.2">
      <c r="A575" s="34"/>
      <c r="B575" s="34"/>
      <c r="C575" s="34"/>
      <c r="D575" s="34"/>
    </row>
    <row r="576" spans="1:4" x14ac:dyDescent="0.2">
      <c r="A576" s="34"/>
      <c r="B576" s="34"/>
      <c r="C576" s="34"/>
      <c r="D576" s="34"/>
    </row>
    <row r="577" spans="1:4" x14ac:dyDescent="0.2">
      <c r="A577" s="34"/>
      <c r="B577" s="34"/>
      <c r="C577" s="34"/>
      <c r="D577" s="34"/>
    </row>
    <row r="578" spans="1:4" x14ac:dyDescent="0.2">
      <c r="A578" s="34"/>
      <c r="B578" s="34"/>
      <c r="C578" s="34"/>
      <c r="D578" s="34"/>
    </row>
    <row r="579" spans="1:4" x14ac:dyDescent="0.2">
      <c r="A579" s="34"/>
      <c r="B579" s="34"/>
      <c r="C579" s="34"/>
      <c r="D579" s="34"/>
    </row>
    <row r="580" spans="1:4" x14ac:dyDescent="0.2">
      <c r="A580" s="34"/>
      <c r="B580" s="34"/>
      <c r="C580" s="34"/>
      <c r="D580" s="34"/>
    </row>
    <row r="581" spans="1:4" x14ac:dyDescent="0.2">
      <c r="A581" s="34"/>
      <c r="B581" s="34"/>
      <c r="C581" s="34"/>
      <c r="D581" s="34"/>
    </row>
    <row r="582" spans="1:4" x14ac:dyDescent="0.2">
      <c r="A582" s="34"/>
      <c r="B582" s="34"/>
      <c r="C582" s="34"/>
      <c r="D582" s="34"/>
    </row>
    <row r="583" spans="1:4" x14ac:dyDescent="0.2">
      <c r="A583" s="34"/>
      <c r="B583" s="34"/>
      <c r="C583" s="34"/>
      <c r="D583" s="34"/>
    </row>
    <row r="584" spans="1:4" x14ac:dyDescent="0.2">
      <c r="A584" s="34"/>
      <c r="B584" s="34"/>
      <c r="C584" s="34"/>
      <c r="D584" s="34"/>
    </row>
    <row r="585" spans="1:4" x14ac:dyDescent="0.2">
      <c r="A585" s="34"/>
      <c r="B585" s="34"/>
      <c r="C585" s="34"/>
      <c r="D585" s="34"/>
    </row>
    <row r="586" spans="1:4" x14ac:dyDescent="0.2">
      <c r="A586" s="34"/>
      <c r="B586" s="34"/>
      <c r="C586" s="34"/>
      <c r="D586" s="34"/>
    </row>
    <row r="587" spans="1:4" x14ac:dyDescent="0.2">
      <c r="A587" s="34"/>
      <c r="B587" s="34"/>
      <c r="C587" s="34"/>
      <c r="D587" s="34"/>
    </row>
    <row r="588" spans="1:4" x14ac:dyDescent="0.2">
      <c r="A588" s="34"/>
      <c r="B588" s="34"/>
      <c r="C588" s="34"/>
      <c r="D588" s="34"/>
    </row>
    <row r="589" spans="1:4" x14ac:dyDescent="0.2">
      <c r="A589" s="34"/>
      <c r="B589" s="34"/>
      <c r="C589" s="34"/>
      <c r="D589" s="34"/>
    </row>
    <row r="590" spans="1:4" x14ac:dyDescent="0.2">
      <c r="A590" s="34"/>
      <c r="B590" s="34"/>
      <c r="C590" s="34"/>
      <c r="D590" s="34"/>
    </row>
    <row r="591" spans="1:4" x14ac:dyDescent="0.2">
      <c r="A591" s="34"/>
      <c r="B591" s="34"/>
      <c r="C591" s="34"/>
      <c r="D591" s="34"/>
    </row>
    <row r="592" spans="1:4" x14ac:dyDescent="0.2">
      <c r="A592" s="34"/>
      <c r="B592" s="34"/>
      <c r="C592" s="34"/>
      <c r="D592" s="34"/>
    </row>
    <row r="593" spans="1:4" x14ac:dyDescent="0.2">
      <c r="A593" s="34"/>
      <c r="B593" s="34"/>
      <c r="C593" s="34"/>
      <c r="D593" s="34"/>
    </row>
    <row r="594" spans="1:4" x14ac:dyDescent="0.2">
      <c r="A594" s="34"/>
      <c r="B594" s="34"/>
      <c r="C594" s="34"/>
      <c r="D594" s="34"/>
    </row>
    <row r="595" spans="1:4" x14ac:dyDescent="0.2">
      <c r="A595" s="34"/>
      <c r="B595" s="34"/>
      <c r="C595" s="34"/>
      <c r="D595" s="34"/>
    </row>
    <row r="596" spans="1:4" x14ac:dyDescent="0.2">
      <c r="A596" s="34"/>
      <c r="B596" s="34"/>
      <c r="C596" s="34"/>
      <c r="D596" s="34"/>
    </row>
    <row r="597" spans="1:4" x14ac:dyDescent="0.2">
      <c r="A597" s="34"/>
      <c r="B597" s="34"/>
      <c r="C597" s="34"/>
      <c r="D597" s="34"/>
    </row>
    <row r="598" spans="1:4" x14ac:dyDescent="0.2">
      <c r="A598" s="34"/>
      <c r="B598" s="34"/>
      <c r="C598" s="34"/>
      <c r="D598" s="34"/>
    </row>
    <row r="599" spans="1:4" x14ac:dyDescent="0.2">
      <c r="A599" s="34"/>
      <c r="B599" s="34"/>
      <c r="C599" s="34"/>
      <c r="D599" s="34"/>
    </row>
    <row r="600" spans="1:4" x14ac:dyDescent="0.2">
      <c r="A600" s="34"/>
      <c r="B600" s="34"/>
      <c r="C600" s="34"/>
      <c r="D600" s="34"/>
    </row>
    <row r="601" spans="1:4" x14ac:dyDescent="0.2">
      <c r="A601" s="34"/>
      <c r="B601" s="34"/>
      <c r="C601" s="34"/>
      <c r="D601" s="34"/>
    </row>
    <row r="602" spans="1:4" x14ac:dyDescent="0.2">
      <c r="A602" s="34"/>
      <c r="B602" s="34"/>
      <c r="C602" s="34"/>
      <c r="D602" s="34"/>
    </row>
    <row r="603" spans="1:4" x14ac:dyDescent="0.2">
      <c r="A603" s="34"/>
      <c r="B603" s="34"/>
      <c r="C603" s="34"/>
      <c r="D603" s="34"/>
    </row>
    <row r="604" spans="1:4" x14ac:dyDescent="0.2">
      <c r="A604" s="34"/>
      <c r="B604" s="34"/>
      <c r="C604" s="34"/>
      <c r="D604" s="34"/>
    </row>
    <row r="605" spans="1:4" x14ac:dyDescent="0.2">
      <c r="A605" s="34"/>
      <c r="B605" s="34"/>
      <c r="C605" s="34"/>
      <c r="D605" s="34"/>
    </row>
    <row r="606" spans="1:4" x14ac:dyDescent="0.2">
      <c r="A606" s="34"/>
      <c r="B606" s="34"/>
      <c r="C606" s="34"/>
      <c r="D606" s="34"/>
    </row>
    <row r="607" spans="1:4" x14ac:dyDescent="0.2">
      <c r="A607" s="34"/>
      <c r="B607" s="34"/>
      <c r="C607" s="34"/>
      <c r="D607" s="34"/>
    </row>
    <row r="608" spans="1:4" x14ac:dyDescent="0.2">
      <c r="A608" s="34"/>
      <c r="B608" s="34"/>
      <c r="C608" s="34"/>
      <c r="D608" s="34"/>
    </row>
    <row r="609" spans="1:4" x14ac:dyDescent="0.2">
      <c r="A609" s="34"/>
      <c r="B609" s="34"/>
      <c r="C609" s="34"/>
      <c r="D609" s="34"/>
    </row>
    <row r="610" spans="1:4" x14ac:dyDescent="0.2">
      <c r="A610" s="34"/>
      <c r="B610" s="34"/>
      <c r="C610" s="34"/>
      <c r="D610" s="34"/>
    </row>
    <row r="611" spans="1:4" x14ac:dyDescent="0.2">
      <c r="A611" s="34"/>
      <c r="B611" s="34"/>
      <c r="C611" s="34"/>
      <c r="D611" s="34"/>
    </row>
    <row r="612" spans="1:4" x14ac:dyDescent="0.2">
      <c r="A612" s="34"/>
      <c r="B612" s="34"/>
      <c r="C612" s="34"/>
      <c r="D612" s="34"/>
    </row>
    <row r="613" spans="1:4" x14ac:dyDescent="0.2">
      <c r="A613" s="34"/>
      <c r="B613" s="34"/>
      <c r="C613" s="34"/>
      <c r="D613" s="34"/>
    </row>
    <row r="614" spans="1:4" x14ac:dyDescent="0.2">
      <c r="A614" s="34"/>
      <c r="B614" s="34"/>
      <c r="C614" s="34"/>
      <c r="D614" s="34"/>
    </row>
    <row r="615" spans="1:4" x14ac:dyDescent="0.2">
      <c r="A615" s="34"/>
      <c r="B615" s="34"/>
      <c r="C615" s="34"/>
      <c r="D615" s="34"/>
    </row>
    <row r="616" spans="1:4" x14ac:dyDescent="0.2">
      <c r="A616" s="34"/>
      <c r="B616" s="34"/>
      <c r="C616" s="34"/>
      <c r="D616" s="34"/>
    </row>
    <row r="617" spans="1:4" x14ac:dyDescent="0.2">
      <c r="A617" s="34"/>
      <c r="B617" s="34"/>
      <c r="C617" s="34"/>
      <c r="D617" s="34"/>
    </row>
    <row r="618" spans="1:4" x14ac:dyDescent="0.2">
      <c r="A618" s="34"/>
      <c r="B618" s="34"/>
      <c r="C618" s="34"/>
      <c r="D618" s="34"/>
    </row>
    <row r="619" spans="1:4" x14ac:dyDescent="0.2">
      <c r="A619" s="34"/>
      <c r="B619" s="34"/>
      <c r="C619" s="34"/>
      <c r="D619" s="34"/>
    </row>
    <row r="620" spans="1:4" x14ac:dyDescent="0.2">
      <c r="A620" s="34"/>
      <c r="B620" s="34"/>
      <c r="C620" s="34"/>
      <c r="D620" s="34"/>
    </row>
    <row r="621" spans="1:4" x14ac:dyDescent="0.2">
      <c r="A621" s="34"/>
      <c r="B621" s="34"/>
      <c r="C621" s="34"/>
      <c r="D621" s="34"/>
    </row>
    <row r="622" spans="1:4" x14ac:dyDescent="0.2">
      <c r="A622" s="34"/>
      <c r="B622" s="34"/>
      <c r="C622" s="34"/>
      <c r="D622" s="34"/>
    </row>
    <row r="623" spans="1:4" x14ac:dyDescent="0.2">
      <c r="A623" s="34"/>
      <c r="B623" s="34"/>
      <c r="C623" s="34"/>
      <c r="D623" s="34"/>
    </row>
    <row r="624" spans="1:4" x14ac:dyDescent="0.2">
      <c r="A624" s="34"/>
      <c r="B624" s="34"/>
      <c r="C624" s="34"/>
      <c r="D624" s="34"/>
    </row>
    <row r="625" spans="1:4" x14ac:dyDescent="0.2">
      <c r="A625" s="34"/>
      <c r="B625" s="34"/>
      <c r="C625" s="34"/>
      <c r="D625" s="34"/>
    </row>
    <row r="626" spans="1:4" x14ac:dyDescent="0.2">
      <c r="A626" s="34"/>
      <c r="B626" s="34"/>
      <c r="C626" s="34"/>
      <c r="D626" s="34"/>
    </row>
    <row r="627" spans="1:4" x14ac:dyDescent="0.2">
      <c r="A627" s="34"/>
      <c r="B627" s="34"/>
      <c r="C627" s="34"/>
      <c r="D627" s="34"/>
    </row>
    <row r="628" spans="1:4" x14ac:dyDescent="0.2">
      <c r="A628" s="34"/>
      <c r="B628" s="34"/>
      <c r="C628" s="34"/>
      <c r="D628" s="34"/>
    </row>
    <row r="629" spans="1:4" x14ac:dyDescent="0.2">
      <c r="A629" s="34"/>
      <c r="B629" s="34"/>
      <c r="C629" s="34"/>
      <c r="D629" s="34"/>
    </row>
    <row r="630" spans="1:4" x14ac:dyDescent="0.2">
      <c r="A630" s="34"/>
      <c r="B630" s="34"/>
      <c r="C630" s="34"/>
      <c r="D630" s="34"/>
    </row>
    <row r="631" spans="1:4" x14ac:dyDescent="0.2">
      <c r="A631" s="34"/>
      <c r="B631" s="34"/>
      <c r="C631" s="34"/>
      <c r="D631" s="34"/>
    </row>
    <row r="632" spans="1:4" x14ac:dyDescent="0.2">
      <c r="A632" s="34"/>
      <c r="B632" s="34"/>
      <c r="C632" s="34"/>
      <c r="D632" s="34"/>
    </row>
    <row r="633" spans="1:4" x14ac:dyDescent="0.2">
      <c r="A633" s="34"/>
      <c r="B633" s="34"/>
      <c r="C633" s="34"/>
      <c r="D633" s="34"/>
    </row>
    <row r="634" spans="1:4" x14ac:dyDescent="0.2">
      <c r="A634" s="34"/>
      <c r="B634" s="34"/>
      <c r="C634" s="34"/>
      <c r="D634" s="34"/>
    </row>
    <row r="635" spans="1:4" x14ac:dyDescent="0.2">
      <c r="A635" s="34"/>
      <c r="B635" s="34"/>
      <c r="C635" s="34"/>
      <c r="D635" s="34"/>
    </row>
    <row r="636" spans="1:4" x14ac:dyDescent="0.2">
      <c r="A636" s="34"/>
      <c r="B636" s="34"/>
      <c r="C636" s="34"/>
      <c r="D636" s="34"/>
    </row>
    <row r="637" spans="1:4" x14ac:dyDescent="0.2">
      <c r="A637" s="34"/>
      <c r="B637" s="34"/>
      <c r="C637" s="34"/>
      <c r="D637" s="34"/>
    </row>
    <row r="638" spans="1:4" x14ac:dyDescent="0.2">
      <c r="A638" s="34"/>
      <c r="B638" s="34"/>
      <c r="C638" s="34"/>
      <c r="D638" s="34"/>
    </row>
    <row r="639" spans="1:4" x14ac:dyDescent="0.2">
      <c r="A639" s="34"/>
      <c r="B639" s="34"/>
      <c r="C639" s="34"/>
      <c r="D639" s="34"/>
    </row>
    <row r="640" spans="1:4" x14ac:dyDescent="0.2">
      <c r="A640" s="34"/>
      <c r="B640" s="34"/>
      <c r="C640" s="34"/>
      <c r="D640" s="34"/>
    </row>
    <row r="641" spans="1:4" x14ac:dyDescent="0.2">
      <c r="A641" s="34"/>
      <c r="B641" s="34"/>
      <c r="C641" s="34"/>
      <c r="D641" s="34"/>
    </row>
    <row r="642" spans="1:4" x14ac:dyDescent="0.2">
      <c r="A642" s="34"/>
      <c r="B642" s="34"/>
      <c r="C642" s="34"/>
      <c r="D642" s="34"/>
    </row>
    <row r="643" spans="1:4" x14ac:dyDescent="0.2">
      <c r="A643" s="34"/>
      <c r="B643" s="34"/>
      <c r="C643" s="34"/>
      <c r="D643" s="34"/>
    </row>
    <row r="644" spans="1:4" x14ac:dyDescent="0.2">
      <c r="A644" s="34"/>
      <c r="B644" s="34"/>
      <c r="C644" s="34"/>
      <c r="D644" s="34"/>
    </row>
    <row r="645" spans="1:4" x14ac:dyDescent="0.2">
      <c r="A645" s="34"/>
      <c r="B645" s="34"/>
      <c r="C645" s="34"/>
      <c r="D645" s="34"/>
    </row>
    <row r="646" spans="1:4" x14ac:dyDescent="0.2">
      <c r="A646" s="34"/>
      <c r="B646" s="34"/>
      <c r="C646" s="34"/>
      <c r="D646" s="34"/>
    </row>
    <row r="647" spans="1:4" x14ac:dyDescent="0.2">
      <c r="A647" s="34"/>
      <c r="B647" s="34"/>
      <c r="C647" s="34"/>
      <c r="D647" s="34"/>
    </row>
    <row r="648" spans="1:4" x14ac:dyDescent="0.2">
      <c r="A648" s="34"/>
      <c r="B648" s="34"/>
      <c r="C648" s="34"/>
      <c r="D648" s="34"/>
    </row>
    <row r="649" spans="1:4" x14ac:dyDescent="0.2">
      <c r="A649" s="34"/>
      <c r="B649" s="34"/>
      <c r="C649" s="34"/>
      <c r="D649" s="34"/>
    </row>
    <row r="650" spans="1:4" x14ac:dyDescent="0.2">
      <c r="A650" s="34"/>
      <c r="B650" s="34"/>
      <c r="C650" s="34"/>
      <c r="D650" s="34"/>
    </row>
    <row r="651" spans="1:4" x14ac:dyDescent="0.2">
      <c r="A651" s="34"/>
      <c r="B651" s="34"/>
      <c r="C651" s="34"/>
      <c r="D651" s="34"/>
    </row>
    <row r="652" spans="1:4" x14ac:dyDescent="0.2">
      <c r="A652" s="34"/>
      <c r="B652" s="34"/>
      <c r="C652" s="34"/>
      <c r="D652" s="34"/>
    </row>
    <row r="653" spans="1:4" x14ac:dyDescent="0.2">
      <c r="A653" s="34"/>
      <c r="B653" s="34"/>
      <c r="C653" s="34"/>
      <c r="D653" s="34"/>
    </row>
    <row r="654" spans="1:4" x14ac:dyDescent="0.2">
      <c r="A654" s="34"/>
      <c r="B654" s="34"/>
      <c r="C654" s="34"/>
      <c r="D654" s="34"/>
    </row>
    <row r="655" spans="1:4" x14ac:dyDescent="0.2">
      <c r="A655" s="34"/>
      <c r="B655" s="34"/>
      <c r="C655" s="34"/>
      <c r="D655" s="34"/>
    </row>
    <row r="656" spans="1:4" x14ac:dyDescent="0.2">
      <c r="A656" s="34"/>
      <c r="B656" s="34"/>
      <c r="C656" s="34"/>
      <c r="D656" s="34"/>
    </row>
    <row r="657" spans="1:4" x14ac:dyDescent="0.2">
      <c r="A657" s="34"/>
      <c r="B657" s="34"/>
      <c r="C657" s="34"/>
      <c r="D657" s="34"/>
    </row>
    <row r="658" spans="1:4" x14ac:dyDescent="0.2">
      <c r="A658" s="34"/>
      <c r="B658" s="34"/>
      <c r="C658" s="34"/>
      <c r="D658" s="34"/>
    </row>
    <row r="659" spans="1:4" x14ac:dyDescent="0.2">
      <c r="A659" s="34"/>
      <c r="B659" s="34"/>
      <c r="C659" s="34"/>
      <c r="D659" s="34"/>
    </row>
    <row r="660" spans="1:4" x14ac:dyDescent="0.2">
      <c r="A660" s="34"/>
      <c r="B660" s="34"/>
      <c r="C660" s="34"/>
      <c r="D660" s="34"/>
    </row>
    <row r="661" spans="1:4" x14ac:dyDescent="0.2">
      <c r="A661" s="34"/>
      <c r="B661" s="34"/>
      <c r="C661" s="34"/>
      <c r="D661" s="34"/>
    </row>
    <row r="662" spans="1:4" x14ac:dyDescent="0.2">
      <c r="A662" s="34"/>
      <c r="B662" s="34"/>
      <c r="C662" s="34"/>
      <c r="D662" s="34"/>
    </row>
    <row r="663" spans="1:4" x14ac:dyDescent="0.2">
      <c r="A663" s="34"/>
      <c r="B663" s="34"/>
      <c r="C663" s="34"/>
      <c r="D663" s="34"/>
    </row>
    <row r="664" spans="1:4" x14ac:dyDescent="0.2">
      <c r="A664" s="34"/>
      <c r="B664" s="34"/>
      <c r="C664" s="34"/>
      <c r="D664" s="34"/>
    </row>
    <row r="665" spans="1:4" x14ac:dyDescent="0.2">
      <c r="A665" s="34"/>
      <c r="B665" s="34"/>
      <c r="C665" s="34"/>
      <c r="D665" s="34"/>
    </row>
    <row r="666" spans="1:4" x14ac:dyDescent="0.2">
      <c r="A666" s="34"/>
      <c r="B666" s="34"/>
      <c r="C666" s="34"/>
      <c r="D666" s="34"/>
    </row>
    <row r="667" spans="1:4" x14ac:dyDescent="0.2">
      <c r="A667" s="34"/>
      <c r="B667" s="34"/>
      <c r="C667" s="34"/>
      <c r="D667" s="34"/>
    </row>
    <row r="668" spans="1:4" x14ac:dyDescent="0.2">
      <c r="A668" s="34"/>
      <c r="B668" s="34"/>
      <c r="C668" s="34"/>
      <c r="D668" s="34"/>
    </row>
    <row r="669" spans="1:4" x14ac:dyDescent="0.2">
      <c r="A669" s="34"/>
      <c r="B669" s="34"/>
      <c r="C669" s="34"/>
      <c r="D669" s="34"/>
    </row>
    <row r="670" spans="1:4" x14ac:dyDescent="0.2">
      <c r="A670" s="34"/>
      <c r="B670" s="34"/>
      <c r="C670" s="34"/>
      <c r="D670" s="34"/>
    </row>
    <row r="671" spans="1:4" x14ac:dyDescent="0.2">
      <c r="A671" s="34"/>
      <c r="B671" s="34"/>
      <c r="C671" s="34"/>
      <c r="D671" s="34"/>
    </row>
    <row r="672" spans="1:4" x14ac:dyDescent="0.2">
      <c r="A672" s="34"/>
      <c r="B672" s="34"/>
      <c r="C672" s="34"/>
      <c r="D672" s="34"/>
    </row>
    <row r="673" spans="1:4" x14ac:dyDescent="0.2">
      <c r="A673" s="34"/>
      <c r="B673" s="34"/>
      <c r="C673" s="34"/>
      <c r="D673" s="34"/>
    </row>
    <row r="674" spans="1:4" x14ac:dyDescent="0.2">
      <c r="A674" s="34"/>
      <c r="B674" s="34"/>
      <c r="C674" s="34"/>
      <c r="D674" s="34"/>
    </row>
    <row r="675" spans="1:4" x14ac:dyDescent="0.2">
      <c r="A675" s="34"/>
      <c r="B675" s="34"/>
      <c r="C675" s="34"/>
      <c r="D675" s="34"/>
    </row>
    <row r="676" spans="1:4" x14ac:dyDescent="0.2">
      <c r="A676" s="34"/>
      <c r="B676" s="34"/>
      <c r="C676" s="34"/>
      <c r="D676" s="34"/>
    </row>
    <row r="677" spans="1:4" x14ac:dyDescent="0.2">
      <c r="A677" s="34"/>
      <c r="B677" s="34"/>
      <c r="C677" s="34"/>
      <c r="D677" s="34"/>
    </row>
    <row r="678" spans="1:4" x14ac:dyDescent="0.2">
      <c r="A678" s="34"/>
      <c r="B678" s="34"/>
      <c r="C678" s="34"/>
      <c r="D678" s="34"/>
    </row>
    <row r="679" spans="1:4" x14ac:dyDescent="0.2">
      <c r="A679" s="34"/>
      <c r="B679" s="34"/>
      <c r="C679" s="34"/>
      <c r="D679" s="34"/>
    </row>
    <row r="680" spans="1:4" x14ac:dyDescent="0.2">
      <c r="A680" s="34"/>
      <c r="B680" s="34"/>
      <c r="C680" s="34"/>
      <c r="D680" s="34"/>
    </row>
    <row r="681" spans="1:4" x14ac:dyDescent="0.2">
      <c r="A681" s="34"/>
      <c r="B681" s="34"/>
      <c r="C681" s="34"/>
      <c r="D681" s="34"/>
    </row>
    <row r="682" spans="1:4" x14ac:dyDescent="0.2">
      <c r="A682" s="34"/>
      <c r="B682" s="34"/>
      <c r="C682" s="34"/>
      <c r="D682" s="34"/>
    </row>
    <row r="683" spans="1:4" x14ac:dyDescent="0.2">
      <c r="A683" s="34"/>
      <c r="B683" s="34"/>
      <c r="C683" s="34"/>
      <c r="D683" s="34"/>
    </row>
    <row r="684" spans="1:4" x14ac:dyDescent="0.2">
      <c r="A684" s="34"/>
      <c r="B684" s="34"/>
      <c r="C684" s="34"/>
      <c r="D684" s="34"/>
    </row>
    <row r="685" spans="1:4" x14ac:dyDescent="0.2">
      <c r="A685" s="34"/>
      <c r="B685" s="34"/>
      <c r="C685" s="34"/>
      <c r="D685" s="34"/>
    </row>
    <row r="686" spans="1:4" x14ac:dyDescent="0.2">
      <c r="A686" s="34"/>
      <c r="B686" s="34"/>
      <c r="C686" s="34"/>
      <c r="D686" s="34"/>
    </row>
    <row r="687" spans="1:4" x14ac:dyDescent="0.2">
      <c r="A687" s="34"/>
      <c r="B687" s="34"/>
      <c r="C687" s="34"/>
      <c r="D687" s="34"/>
    </row>
    <row r="688" spans="1:4" x14ac:dyDescent="0.2">
      <c r="A688" s="34"/>
      <c r="B688" s="34"/>
      <c r="C688" s="34"/>
      <c r="D688" s="34"/>
    </row>
    <row r="689" spans="1:4" x14ac:dyDescent="0.2">
      <c r="A689" s="34"/>
      <c r="B689" s="34"/>
      <c r="C689" s="34"/>
      <c r="D689" s="34"/>
    </row>
    <row r="690" spans="1:4" x14ac:dyDescent="0.2">
      <c r="A690" s="34"/>
      <c r="B690" s="34"/>
      <c r="C690" s="34"/>
      <c r="D690" s="34"/>
    </row>
    <row r="691" spans="1:4" x14ac:dyDescent="0.2">
      <c r="A691" s="34"/>
      <c r="B691" s="34"/>
      <c r="C691" s="34"/>
      <c r="D691" s="34"/>
    </row>
    <row r="692" spans="1:4" x14ac:dyDescent="0.2">
      <c r="A692" s="34"/>
      <c r="B692" s="34"/>
      <c r="C692" s="34"/>
      <c r="D692" s="34"/>
    </row>
    <row r="693" spans="1:4" x14ac:dyDescent="0.2">
      <c r="A693" s="34"/>
      <c r="B693" s="34"/>
      <c r="C693" s="34"/>
      <c r="D693" s="34"/>
    </row>
    <row r="694" spans="1:4" x14ac:dyDescent="0.2">
      <c r="A694" s="34"/>
      <c r="B694" s="34"/>
      <c r="C694" s="34"/>
      <c r="D694" s="34"/>
    </row>
    <row r="695" spans="1:4" x14ac:dyDescent="0.2">
      <c r="A695" s="34"/>
      <c r="B695" s="34"/>
      <c r="C695" s="34"/>
      <c r="D695" s="34"/>
    </row>
    <row r="696" spans="1:4" x14ac:dyDescent="0.2">
      <c r="A696" s="34"/>
      <c r="B696" s="34"/>
      <c r="C696" s="34"/>
      <c r="D696" s="34"/>
    </row>
    <row r="697" spans="1:4" x14ac:dyDescent="0.2">
      <c r="A697" s="34"/>
      <c r="B697" s="34"/>
      <c r="C697" s="34"/>
      <c r="D697" s="34"/>
    </row>
    <row r="698" spans="1:4" x14ac:dyDescent="0.2">
      <c r="A698" s="34"/>
      <c r="B698" s="34"/>
      <c r="C698" s="34"/>
      <c r="D698" s="34"/>
    </row>
    <row r="699" spans="1:4" x14ac:dyDescent="0.2">
      <c r="A699" s="34"/>
      <c r="B699" s="34"/>
      <c r="C699" s="34"/>
      <c r="D699" s="34"/>
    </row>
    <row r="700" spans="1:4" x14ac:dyDescent="0.2">
      <c r="A700" s="34"/>
      <c r="B700" s="34"/>
      <c r="C700" s="34"/>
      <c r="D700" s="34"/>
    </row>
    <row r="701" spans="1:4" x14ac:dyDescent="0.2">
      <c r="A701" s="34"/>
      <c r="B701" s="34"/>
      <c r="C701" s="34"/>
      <c r="D701" s="34"/>
    </row>
    <row r="702" spans="1:4" x14ac:dyDescent="0.2">
      <c r="A702" s="34"/>
      <c r="B702" s="34"/>
      <c r="C702" s="34"/>
      <c r="D702" s="34"/>
    </row>
    <row r="703" spans="1:4" x14ac:dyDescent="0.2">
      <c r="A703" s="34"/>
      <c r="B703" s="34"/>
      <c r="C703" s="34"/>
      <c r="D703" s="34"/>
    </row>
    <row r="704" spans="1:4" x14ac:dyDescent="0.2">
      <c r="A704" s="34"/>
      <c r="B704" s="34"/>
      <c r="C704" s="34"/>
      <c r="D704" s="34"/>
    </row>
    <row r="705" spans="1:4" x14ac:dyDescent="0.2">
      <c r="A705" s="34"/>
      <c r="B705" s="34"/>
      <c r="C705" s="34"/>
      <c r="D705" s="34"/>
    </row>
    <row r="706" spans="1:4" x14ac:dyDescent="0.2">
      <c r="A706" s="34"/>
      <c r="B706" s="34"/>
      <c r="C706" s="34"/>
      <c r="D706" s="34"/>
    </row>
    <row r="707" spans="1:4" x14ac:dyDescent="0.2">
      <c r="A707" s="34"/>
      <c r="B707" s="34"/>
      <c r="C707" s="34"/>
      <c r="D707" s="34"/>
    </row>
    <row r="708" spans="1:4" x14ac:dyDescent="0.2">
      <c r="A708" s="34"/>
      <c r="B708" s="34"/>
      <c r="C708" s="34"/>
      <c r="D708" s="34"/>
    </row>
    <row r="709" spans="1:4" x14ac:dyDescent="0.2">
      <c r="A709" s="34"/>
      <c r="B709" s="34"/>
      <c r="C709" s="34"/>
      <c r="D709" s="34"/>
    </row>
    <row r="710" spans="1:4" x14ac:dyDescent="0.2">
      <c r="A710" s="34"/>
      <c r="B710" s="34"/>
      <c r="C710" s="34"/>
      <c r="D710" s="34"/>
    </row>
    <row r="711" spans="1:4" x14ac:dyDescent="0.2">
      <c r="A711" s="34"/>
      <c r="B711" s="34"/>
      <c r="C711" s="34"/>
      <c r="D711" s="34"/>
    </row>
    <row r="712" spans="1:4" x14ac:dyDescent="0.2">
      <c r="A712" s="34"/>
      <c r="B712" s="34"/>
      <c r="C712" s="34"/>
      <c r="D712" s="34"/>
    </row>
    <row r="713" spans="1:4" x14ac:dyDescent="0.2">
      <c r="A713" s="34"/>
      <c r="B713" s="34"/>
      <c r="C713" s="34"/>
      <c r="D713" s="34"/>
    </row>
    <row r="714" spans="1:4" x14ac:dyDescent="0.2">
      <c r="A714" s="34"/>
      <c r="B714" s="34"/>
      <c r="C714" s="34"/>
      <c r="D714" s="34"/>
    </row>
    <row r="715" spans="1:4" x14ac:dyDescent="0.2">
      <c r="A715" s="34"/>
      <c r="B715" s="34"/>
      <c r="C715" s="34"/>
      <c r="D715" s="34"/>
    </row>
    <row r="716" spans="1:4" x14ac:dyDescent="0.2">
      <c r="A716" s="34"/>
      <c r="B716" s="34"/>
      <c r="C716" s="34"/>
      <c r="D716" s="34"/>
    </row>
    <row r="717" spans="1:4" x14ac:dyDescent="0.2">
      <c r="A717" s="34"/>
      <c r="B717" s="34"/>
      <c r="C717" s="34"/>
      <c r="D717" s="34"/>
    </row>
    <row r="718" spans="1:4" x14ac:dyDescent="0.2">
      <c r="A718" s="34"/>
      <c r="B718" s="34"/>
      <c r="C718" s="34"/>
      <c r="D718" s="34"/>
    </row>
    <row r="719" spans="1:4" x14ac:dyDescent="0.2">
      <c r="A719" s="34"/>
      <c r="B719" s="34"/>
      <c r="C719" s="34"/>
      <c r="D719" s="34"/>
    </row>
    <row r="720" spans="1:4" x14ac:dyDescent="0.2">
      <c r="A720" s="34"/>
      <c r="B720" s="34"/>
      <c r="C720" s="34"/>
      <c r="D720" s="34"/>
    </row>
    <row r="721" spans="1:4" x14ac:dyDescent="0.2">
      <c r="A721" s="34"/>
      <c r="B721" s="34"/>
      <c r="C721" s="34"/>
      <c r="D721" s="34"/>
    </row>
    <row r="722" spans="1:4" x14ac:dyDescent="0.2">
      <c r="A722" s="34"/>
      <c r="B722" s="34"/>
      <c r="C722" s="34"/>
      <c r="D722" s="34"/>
    </row>
    <row r="723" spans="1:4" x14ac:dyDescent="0.2">
      <c r="A723" s="34"/>
      <c r="B723" s="34"/>
      <c r="C723" s="34"/>
      <c r="D723" s="34"/>
    </row>
    <row r="724" spans="1:4" x14ac:dyDescent="0.2">
      <c r="A724" s="34"/>
      <c r="B724" s="34"/>
      <c r="C724" s="34"/>
      <c r="D724" s="34"/>
    </row>
    <row r="725" spans="1:4" x14ac:dyDescent="0.2">
      <c r="A725" s="34"/>
      <c r="B725" s="34"/>
      <c r="C725" s="34"/>
      <c r="D725" s="34"/>
    </row>
    <row r="726" spans="1:4" x14ac:dyDescent="0.2">
      <c r="A726" s="34"/>
      <c r="B726" s="34"/>
      <c r="C726" s="34"/>
      <c r="D726" s="34"/>
    </row>
    <row r="727" spans="1:4" x14ac:dyDescent="0.2">
      <c r="A727" s="34"/>
      <c r="B727" s="34"/>
      <c r="C727" s="34"/>
      <c r="D727" s="34"/>
    </row>
    <row r="728" spans="1:4" x14ac:dyDescent="0.2">
      <c r="A728" s="34"/>
      <c r="B728" s="34"/>
      <c r="C728" s="34"/>
      <c r="D728" s="34"/>
    </row>
    <row r="729" spans="1:4" x14ac:dyDescent="0.2">
      <c r="A729" s="34"/>
      <c r="B729" s="34"/>
      <c r="C729" s="34"/>
      <c r="D729" s="34"/>
    </row>
    <row r="730" spans="1:4" x14ac:dyDescent="0.2">
      <c r="A730" s="34"/>
      <c r="B730" s="34"/>
      <c r="C730" s="34"/>
      <c r="D730" s="34"/>
    </row>
    <row r="731" spans="1:4" x14ac:dyDescent="0.2">
      <c r="A731" s="34"/>
      <c r="B731" s="34"/>
      <c r="C731" s="34"/>
      <c r="D731" s="34"/>
    </row>
    <row r="732" spans="1:4" x14ac:dyDescent="0.2">
      <c r="A732" s="34"/>
      <c r="B732" s="34"/>
      <c r="C732" s="34"/>
      <c r="D732" s="34"/>
    </row>
    <row r="733" spans="1:4" x14ac:dyDescent="0.2">
      <c r="A733" s="34"/>
      <c r="B733" s="34"/>
      <c r="C733" s="34"/>
      <c r="D733" s="34"/>
    </row>
    <row r="734" spans="1:4" x14ac:dyDescent="0.2">
      <c r="A734" s="34"/>
      <c r="B734" s="34"/>
      <c r="C734" s="34"/>
      <c r="D734" s="34"/>
    </row>
    <row r="735" spans="1:4" x14ac:dyDescent="0.2">
      <c r="A735" s="34"/>
      <c r="B735" s="34"/>
      <c r="C735" s="34"/>
      <c r="D735" s="34"/>
    </row>
    <row r="736" spans="1:4" x14ac:dyDescent="0.2">
      <c r="A736" s="34"/>
      <c r="B736" s="34"/>
      <c r="C736" s="34"/>
      <c r="D736" s="34"/>
    </row>
    <row r="737" spans="1:4" x14ac:dyDescent="0.2">
      <c r="A737" s="34"/>
      <c r="B737" s="34"/>
      <c r="C737" s="34"/>
      <c r="D737" s="34"/>
    </row>
    <row r="738" spans="1:4" x14ac:dyDescent="0.2">
      <c r="A738" s="34"/>
      <c r="B738" s="34"/>
      <c r="C738" s="34"/>
      <c r="D738" s="34"/>
    </row>
    <row r="739" spans="1:4" x14ac:dyDescent="0.2">
      <c r="A739" s="34"/>
      <c r="B739" s="34"/>
      <c r="C739" s="34"/>
      <c r="D739" s="34"/>
    </row>
    <row r="740" spans="1:4" x14ac:dyDescent="0.2">
      <c r="A740" s="34"/>
      <c r="B740" s="34"/>
      <c r="C740" s="34"/>
      <c r="D740" s="34"/>
    </row>
    <row r="741" spans="1:4" x14ac:dyDescent="0.2">
      <c r="A741" s="34"/>
      <c r="B741" s="34"/>
      <c r="C741" s="34"/>
      <c r="D741" s="34"/>
    </row>
    <row r="742" spans="1:4" x14ac:dyDescent="0.2">
      <c r="A742" s="34"/>
      <c r="B742" s="34"/>
      <c r="C742" s="34"/>
      <c r="D742" s="34"/>
    </row>
    <row r="743" spans="1:4" x14ac:dyDescent="0.2">
      <c r="A743" s="34"/>
      <c r="B743" s="34"/>
      <c r="C743" s="34"/>
      <c r="D743" s="34"/>
    </row>
    <row r="744" spans="1:4" x14ac:dyDescent="0.2">
      <c r="A744" s="34"/>
      <c r="B744" s="34"/>
      <c r="C744" s="34"/>
      <c r="D744" s="34"/>
    </row>
    <row r="745" spans="1:4" x14ac:dyDescent="0.2">
      <c r="A745" s="34"/>
      <c r="B745" s="34"/>
      <c r="C745" s="34"/>
      <c r="D745" s="34"/>
    </row>
    <row r="746" spans="1:4" x14ac:dyDescent="0.2">
      <c r="A746" s="34"/>
      <c r="B746" s="34"/>
      <c r="C746" s="34"/>
      <c r="D746" s="34"/>
    </row>
    <row r="747" spans="1:4" x14ac:dyDescent="0.2">
      <c r="A747" s="34"/>
      <c r="B747" s="34"/>
      <c r="C747" s="34"/>
      <c r="D747" s="34"/>
    </row>
    <row r="748" spans="1:4" x14ac:dyDescent="0.2">
      <c r="A748" s="34"/>
      <c r="B748" s="34"/>
      <c r="C748" s="34"/>
      <c r="D748" s="34"/>
    </row>
    <row r="749" spans="1:4" x14ac:dyDescent="0.2">
      <c r="A749" s="34"/>
      <c r="B749" s="34"/>
      <c r="C749" s="34"/>
      <c r="D749" s="34"/>
    </row>
    <row r="750" spans="1:4" x14ac:dyDescent="0.2">
      <c r="A750" s="34"/>
      <c r="B750" s="34"/>
      <c r="C750" s="34"/>
      <c r="D750" s="34"/>
    </row>
    <row r="751" spans="1:4" x14ac:dyDescent="0.2">
      <c r="A751" s="34"/>
      <c r="B751" s="34"/>
      <c r="C751" s="34"/>
      <c r="D751" s="34"/>
    </row>
    <row r="752" spans="1:4" x14ac:dyDescent="0.2">
      <c r="A752" s="34"/>
      <c r="B752" s="34"/>
      <c r="C752" s="34"/>
      <c r="D752" s="34"/>
    </row>
    <row r="753" spans="1:4" x14ac:dyDescent="0.2">
      <c r="A753" s="34"/>
      <c r="B753" s="34"/>
      <c r="C753" s="34"/>
      <c r="D753" s="34"/>
    </row>
    <row r="754" spans="1:4" x14ac:dyDescent="0.2">
      <c r="A754" s="34"/>
      <c r="B754" s="34"/>
      <c r="C754" s="34"/>
      <c r="D754" s="34"/>
    </row>
    <row r="755" spans="1:4" x14ac:dyDescent="0.2">
      <c r="A755" s="34"/>
      <c r="B755" s="34"/>
      <c r="C755" s="34"/>
      <c r="D755" s="34"/>
    </row>
    <row r="756" spans="1:4" x14ac:dyDescent="0.2">
      <c r="A756" s="34"/>
      <c r="B756" s="34"/>
      <c r="C756" s="34"/>
      <c r="D756" s="34"/>
    </row>
    <row r="757" spans="1:4" x14ac:dyDescent="0.2">
      <c r="A757" s="34"/>
      <c r="B757" s="34"/>
      <c r="C757" s="34"/>
      <c r="D757" s="34"/>
    </row>
    <row r="758" spans="1:4" x14ac:dyDescent="0.2">
      <c r="A758" s="34"/>
      <c r="B758" s="34"/>
      <c r="C758" s="34"/>
      <c r="D758" s="34"/>
    </row>
    <row r="759" spans="1:4" x14ac:dyDescent="0.2">
      <c r="A759" s="34"/>
      <c r="B759" s="34"/>
      <c r="C759" s="34"/>
      <c r="D759" s="34"/>
    </row>
    <row r="760" spans="1:4" x14ac:dyDescent="0.2">
      <c r="A760" s="34"/>
      <c r="B760" s="34"/>
      <c r="C760" s="34"/>
      <c r="D760" s="34"/>
    </row>
    <row r="761" spans="1:4" x14ac:dyDescent="0.2">
      <c r="A761" s="34"/>
      <c r="B761" s="34"/>
      <c r="C761" s="34"/>
      <c r="D761" s="34"/>
    </row>
    <row r="762" spans="1:4" x14ac:dyDescent="0.2">
      <c r="A762" s="34"/>
      <c r="B762" s="34"/>
      <c r="C762" s="34"/>
      <c r="D762" s="34"/>
    </row>
    <row r="763" spans="1:4" x14ac:dyDescent="0.2">
      <c r="A763" s="34"/>
      <c r="B763" s="34"/>
      <c r="C763" s="34"/>
      <c r="D763" s="34"/>
    </row>
    <row r="764" spans="1:4" x14ac:dyDescent="0.2">
      <c r="A764" s="34"/>
      <c r="B764" s="34"/>
      <c r="C764" s="34"/>
      <c r="D764" s="34"/>
    </row>
    <row r="765" spans="1:4" x14ac:dyDescent="0.2">
      <c r="A765" s="34"/>
      <c r="B765" s="34"/>
      <c r="C765" s="34"/>
      <c r="D765" s="34"/>
    </row>
    <row r="766" spans="1:4" x14ac:dyDescent="0.2">
      <c r="A766" s="34"/>
      <c r="B766" s="34"/>
      <c r="C766" s="34"/>
      <c r="D766" s="34"/>
    </row>
    <row r="767" spans="1:4" x14ac:dyDescent="0.2">
      <c r="A767" s="34"/>
      <c r="B767" s="34"/>
      <c r="C767" s="34"/>
      <c r="D767" s="34"/>
    </row>
    <row r="768" spans="1:4" x14ac:dyDescent="0.2">
      <c r="A768" s="34"/>
      <c r="B768" s="34"/>
      <c r="C768" s="34"/>
      <c r="D768" s="34"/>
    </row>
    <row r="769" spans="1:4" x14ac:dyDescent="0.2">
      <c r="A769" s="34"/>
      <c r="B769" s="34"/>
      <c r="C769" s="34"/>
      <c r="D769" s="34"/>
    </row>
    <row r="770" spans="1:4" x14ac:dyDescent="0.2">
      <c r="A770" s="34"/>
      <c r="B770" s="34"/>
      <c r="C770" s="34"/>
      <c r="D770" s="34"/>
    </row>
    <row r="771" spans="1:4" x14ac:dyDescent="0.2">
      <c r="A771" s="34"/>
      <c r="B771" s="34"/>
      <c r="C771" s="34"/>
      <c r="D771" s="34"/>
    </row>
    <row r="772" spans="1:4" x14ac:dyDescent="0.2">
      <c r="A772" s="34"/>
      <c r="B772" s="34"/>
      <c r="C772" s="34"/>
      <c r="D772" s="34"/>
    </row>
    <row r="773" spans="1:4" x14ac:dyDescent="0.2">
      <c r="A773" s="34"/>
      <c r="B773" s="34"/>
      <c r="C773" s="34"/>
      <c r="D773" s="34"/>
    </row>
    <row r="774" spans="1:4" x14ac:dyDescent="0.2">
      <c r="A774" s="34"/>
      <c r="B774" s="34"/>
      <c r="C774" s="34"/>
      <c r="D774" s="34"/>
    </row>
    <row r="775" spans="1:4" x14ac:dyDescent="0.2">
      <c r="A775" s="34"/>
      <c r="B775" s="34"/>
      <c r="C775" s="34"/>
      <c r="D775" s="34"/>
    </row>
    <row r="776" spans="1:4" x14ac:dyDescent="0.2">
      <c r="A776" s="34"/>
      <c r="B776" s="34"/>
      <c r="C776" s="34"/>
      <c r="D776" s="34"/>
    </row>
    <row r="777" spans="1:4" x14ac:dyDescent="0.2">
      <c r="A777" s="34"/>
      <c r="B777" s="34"/>
      <c r="C777" s="34"/>
      <c r="D777" s="34"/>
    </row>
    <row r="778" spans="1:4" x14ac:dyDescent="0.2">
      <c r="A778" s="34"/>
      <c r="B778" s="34"/>
      <c r="C778" s="34"/>
      <c r="D778" s="34"/>
    </row>
    <row r="779" spans="1:4" x14ac:dyDescent="0.2">
      <c r="A779" s="34"/>
      <c r="B779" s="34"/>
      <c r="C779" s="34"/>
      <c r="D779" s="34"/>
    </row>
    <row r="780" spans="1:4" x14ac:dyDescent="0.2">
      <c r="A780" s="34"/>
      <c r="B780" s="34"/>
      <c r="C780" s="34"/>
      <c r="D780" s="34"/>
    </row>
    <row r="781" spans="1:4" x14ac:dyDescent="0.2">
      <c r="A781" s="34"/>
      <c r="B781" s="34"/>
      <c r="C781" s="34"/>
      <c r="D781" s="34"/>
    </row>
    <row r="782" spans="1:4" x14ac:dyDescent="0.2">
      <c r="A782" s="34"/>
      <c r="B782" s="34"/>
      <c r="C782" s="34"/>
      <c r="D782" s="34"/>
    </row>
    <row r="783" spans="1:4" x14ac:dyDescent="0.2">
      <c r="A783" s="34"/>
      <c r="B783" s="34"/>
      <c r="C783" s="34"/>
      <c r="D783" s="34"/>
    </row>
    <row r="784" spans="1:4" x14ac:dyDescent="0.2">
      <c r="A784" s="34"/>
      <c r="B784" s="34"/>
      <c r="C784" s="34"/>
      <c r="D784" s="34"/>
    </row>
    <row r="785" spans="1:4" x14ac:dyDescent="0.2">
      <c r="A785" s="34"/>
      <c r="B785" s="34"/>
      <c r="C785" s="34"/>
      <c r="D785" s="34"/>
    </row>
    <row r="786" spans="1:4" x14ac:dyDescent="0.2">
      <c r="A786" s="34"/>
      <c r="B786" s="34"/>
      <c r="C786" s="34"/>
      <c r="D786" s="34"/>
    </row>
    <row r="787" spans="1:4" x14ac:dyDescent="0.2">
      <c r="A787" s="34"/>
      <c r="B787" s="34"/>
      <c r="C787" s="34"/>
      <c r="D787" s="34"/>
    </row>
    <row r="788" spans="1:4" x14ac:dyDescent="0.2">
      <c r="A788" s="34"/>
      <c r="B788" s="34"/>
      <c r="C788" s="34"/>
      <c r="D788" s="34"/>
    </row>
    <row r="789" spans="1:4" x14ac:dyDescent="0.2">
      <c r="A789" s="34"/>
      <c r="B789" s="34"/>
      <c r="C789" s="34"/>
      <c r="D789" s="34"/>
    </row>
    <row r="790" spans="1:4" x14ac:dyDescent="0.2">
      <c r="A790" s="34"/>
      <c r="B790" s="34"/>
      <c r="C790" s="34"/>
      <c r="D790" s="34"/>
    </row>
    <row r="791" spans="1:4" x14ac:dyDescent="0.2">
      <c r="A791" s="34"/>
      <c r="B791" s="34"/>
      <c r="C791" s="34"/>
      <c r="D791" s="34"/>
    </row>
    <row r="792" spans="1:4" x14ac:dyDescent="0.2">
      <c r="A792" s="34"/>
      <c r="B792" s="34"/>
      <c r="C792" s="34"/>
      <c r="D792" s="34"/>
    </row>
    <row r="793" spans="1:4" x14ac:dyDescent="0.2">
      <c r="A793" s="34"/>
      <c r="B793" s="34"/>
      <c r="C793" s="34"/>
      <c r="D793" s="34"/>
    </row>
    <row r="794" spans="1:4" x14ac:dyDescent="0.2">
      <c r="A794" s="34"/>
      <c r="B794" s="34"/>
      <c r="C794" s="34"/>
      <c r="D794" s="34"/>
    </row>
    <row r="795" spans="1:4" x14ac:dyDescent="0.2">
      <c r="A795" s="34"/>
      <c r="B795" s="34"/>
      <c r="C795" s="34"/>
      <c r="D795" s="34"/>
    </row>
    <row r="796" spans="1:4" x14ac:dyDescent="0.2">
      <c r="A796" s="34"/>
      <c r="B796" s="34"/>
      <c r="C796" s="34"/>
      <c r="D796" s="34"/>
    </row>
    <row r="797" spans="1:4" x14ac:dyDescent="0.2">
      <c r="A797" s="34"/>
      <c r="B797" s="34"/>
      <c r="C797" s="34"/>
      <c r="D797" s="34"/>
    </row>
    <row r="798" spans="1:4" x14ac:dyDescent="0.2">
      <c r="A798" s="34"/>
      <c r="B798" s="34"/>
      <c r="C798" s="34"/>
      <c r="D798" s="34"/>
    </row>
    <row r="799" spans="1:4" x14ac:dyDescent="0.2">
      <c r="A799" s="34"/>
      <c r="B799" s="34"/>
      <c r="C799" s="34"/>
      <c r="D799" s="34"/>
    </row>
    <row r="800" spans="1:4" x14ac:dyDescent="0.2">
      <c r="A800" s="34"/>
      <c r="B800" s="34"/>
      <c r="C800" s="34"/>
      <c r="D800" s="34"/>
    </row>
    <row r="801" spans="1:4" x14ac:dyDescent="0.2">
      <c r="A801" s="34"/>
      <c r="B801" s="34"/>
      <c r="C801" s="34"/>
      <c r="D801" s="34"/>
    </row>
    <row r="802" spans="1:4" x14ac:dyDescent="0.2">
      <c r="A802" s="34"/>
      <c r="B802" s="34"/>
      <c r="C802" s="34"/>
      <c r="D802" s="34"/>
    </row>
    <row r="803" spans="1:4" x14ac:dyDescent="0.2">
      <c r="A803" s="34"/>
      <c r="B803" s="34"/>
      <c r="C803" s="34"/>
      <c r="D803" s="34"/>
    </row>
    <row r="804" spans="1:4" x14ac:dyDescent="0.2">
      <c r="A804" s="34"/>
      <c r="B804" s="34"/>
      <c r="C804" s="34"/>
      <c r="D804" s="34"/>
    </row>
    <row r="805" spans="1:4" x14ac:dyDescent="0.2">
      <c r="A805" s="34"/>
      <c r="B805" s="34"/>
      <c r="C805" s="34"/>
      <c r="D805" s="34"/>
    </row>
    <row r="806" spans="1:4" x14ac:dyDescent="0.2">
      <c r="A806" s="34"/>
      <c r="B806" s="34"/>
      <c r="C806" s="34"/>
      <c r="D806" s="34"/>
    </row>
    <row r="807" spans="1:4" x14ac:dyDescent="0.2">
      <c r="A807" s="34"/>
      <c r="B807" s="34"/>
      <c r="C807" s="34"/>
      <c r="D807" s="34"/>
    </row>
    <row r="808" spans="1:4" x14ac:dyDescent="0.2">
      <c r="A808" s="34"/>
      <c r="B808" s="34"/>
      <c r="C808" s="34"/>
      <c r="D808" s="34"/>
    </row>
    <row r="809" spans="1:4" x14ac:dyDescent="0.2">
      <c r="A809" s="34"/>
      <c r="B809" s="34"/>
      <c r="C809" s="34"/>
      <c r="D809" s="34"/>
    </row>
    <row r="810" spans="1:4" x14ac:dyDescent="0.2">
      <c r="A810" s="34"/>
      <c r="B810" s="34"/>
      <c r="C810" s="34"/>
      <c r="D810" s="34"/>
    </row>
    <row r="811" spans="1:4" x14ac:dyDescent="0.2">
      <c r="A811" s="34"/>
      <c r="B811" s="34"/>
      <c r="C811" s="34"/>
      <c r="D811" s="34"/>
    </row>
    <row r="812" spans="1:4" x14ac:dyDescent="0.2">
      <c r="A812" s="34"/>
      <c r="B812" s="34"/>
      <c r="C812" s="34"/>
      <c r="D812" s="34"/>
    </row>
    <row r="813" spans="1:4" x14ac:dyDescent="0.2">
      <c r="A813" s="34"/>
      <c r="B813" s="34"/>
      <c r="C813" s="34"/>
      <c r="D813" s="34"/>
    </row>
    <row r="814" spans="1:4" x14ac:dyDescent="0.2">
      <c r="A814" s="34"/>
      <c r="B814" s="34"/>
      <c r="C814" s="34"/>
      <c r="D814" s="34"/>
    </row>
    <row r="815" spans="1:4" x14ac:dyDescent="0.2">
      <c r="A815" s="34"/>
      <c r="B815" s="34"/>
      <c r="C815" s="34"/>
      <c r="D815" s="34"/>
    </row>
    <row r="816" spans="1:4" x14ac:dyDescent="0.2">
      <c r="A816" s="34"/>
      <c r="B816" s="34"/>
      <c r="C816" s="34"/>
      <c r="D816" s="34"/>
    </row>
    <row r="817" spans="1:4" x14ac:dyDescent="0.2">
      <c r="A817" s="34"/>
      <c r="B817" s="34"/>
      <c r="C817" s="34"/>
      <c r="D817" s="34"/>
    </row>
    <row r="818" spans="1:4" x14ac:dyDescent="0.2">
      <c r="A818" s="34"/>
      <c r="B818" s="34"/>
      <c r="C818" s="34"/>
      <c r="D818" s="34"/>
    </row>
    <row r="819" spans="1:4" x14ac:dyDescent="0.2">
      <c r="A819" s="34"/>
      <c r="B819" s="34"/>
      <c r="C819" s="34"/>
      <c r="D819" s="34"/>
    </row>
    <row r="820" spans="1:4" x14ac:dyDescent="0.2">
      <c r="A820" s="34"/>
      <c r="B820" s="34"/>
      <c r="C820" s="34"/>
      <c r="D820" s="34"/>
    </row>
    <row r="821" spans="1:4" x14ac:dyDescent="0.2">
      <c r="A821" s="34"/>
      <c r="B821" s="34"/>
      <c r="C821" s="34"/>
      <c r="D821" s="34"/>
    </row>
    <row r="822" spans="1:4" x14ac:dyDescent="0.2">
      <c r="A822" s="34"/>
      <c r="B822" s="34"/>
      <c r="C822" s="34"/>
      <c r="D822" s="34"/>
    </row>
    <row r="823" spans="1:4" x14ac:dyDescent="0.2">
      <c r="A823" s="34"/>
      <c r="B823" s="34"/>
      <c r="C823" s="34"/>
      <c r="D823" s="34"/>
    </row>
    <row r="824" spans="1:4" x14ac:dyDescent="0.2">
      <c r="A824" s="34"/>
      <c r="B824" s="34"/>
      <c r="C824" s="34"/>
      <c r="D824" s="34"/>
    </row>
    <row r="825" spans="1:4" x14ac:dyDescent="0.2">
      <c r="A825" s="34"/>
      <c r="B825" s="34"/>
      <c r="C825" s="34"/>
      <c r="D825" s="34"/>
    </row>
    <row r="826" spans="1:4" x14ac:dyDescent="0.2">
      <c r="A826" s="34"/>
      <c r="B826" s="34"/>
      <c r="C826" s="34"/>
      <c r="D826" s="34"/>
    </row>
    <row r="827" spans="1:4" x14ac:dyDescent="0.2">
      <c r="A827" s="34"/>
      <c r="B827" s="34"/>
      <c r="C827" s="34"/>
      <c r="D827" s="34"/>
    </row>
    <row r="828" spans="1:4" x14ac:dyDescent="0.2">
      <c r="A828" s="34"/>
      <c r="B828" s="34"/>
      <c r="C828" s="34"/>
      <c r="D828" s="34"/>
    </row>
    <row r="829" spans="1:4" x14ac:dyDescent="0.2">
      <c r="A829" s="34"/>
      <c r="B829" s="34"/>
      <c r="C829" s="34"/>
      <c r="D829" s="34"/>
    </row>
    <row r="830" spans="1:4" x14ac:dyDescent="0.2">
      <c r="A830" s="34"/>
      <c r="B830" s="34"/>
      <c r="C830" s="34"/>
      <c r="D830" s="34"/>
    </row>
    <row r="831" spans="1:4" x14ac:dyDescent="0.2">
      <c r="A831" s="34"/>
      <c r="B831" s="34"/>
      <c r="C831" s="34"/>
      <c r="D831" s="34"/>
    </row>
    <row r="832" spans="1:4" x14ac:dyDescent="0.2">
      <c r="A832" s="34"/>
      <c r="B832" s="34"/>
      <c r="C832" s="34"/>
      <c r="D832" s="34"/>
    </row>
    <row r="833" spans="1:4" x14ac:dyDescent="0.2">
      <c r="A833" s="34"/>
      <c r="B833" s="34"/>
      <c r="C833" s="34"/>
      <c r="D833" s="34"/>
    </row>
    <row r="834" spans="1:4" x14ac:dyDescent="0.2">
      <c r="A834" s="34"/>
      <c r="B834" s="34"/>
      <c r="C834" s="34"/>
      <c r="D834" s="34"/>
    </row>
    <row r="835" spans="1:4" x14ac:dyDescent="0.2">
      <c r="A835" s="34"/>
      <c r="B835" s="34"/>
      <c r="C835" s="34"/>
      <c r="D835" s="34"/>
    </row>
    <row r="836" spans="1:4" x14ac:dyDescent="0.2">
      <c r="A836" s="34"/>
      <c r="B836" s="34"/>
      <c r="C836" s="34"/>
      <c r="D836" s="34"/>
    </row>
    <row r="837" spans="1:4" x14ac:dyDescent="0.2">
      <c r="A837" s="34"/>
      <c r="B837" s="34"/>
      <c r="C837" s="34"/>
      <c r="D837" s="34"/>
    </row>
    <row r="838" spans="1:4" x14ac:dyDescent="0.2">
      <c r="A838" s="34"/>
      <c r="B838" s="34"/>
      <c r="C838" s="34"/>
      <c r="D838" s="34"/>
    </row>
    <row r="839" spans="1:4" x14ac:dyDescent="0.2">
      <c r="A839" s="34"/>
      <c r="B839" s="34"/>
      <c r="C839" s="34"/>
      <c r="D839" s="34"/>
    </row>
    <row r="840" spans="1:4" x14ac:dyDescent="0.2">
      <c r="A840" s="34"/>
      <c r="B840" s="34"/>
      <c r="C840" s="34"/>
      <c r="D840" s="34"/>
    </row>
    <row r="841" spans="1:4" x14ac:dyDescent="0.2">
      <c r="A841" s="34"/>
      <c r="B841" s="34"/>
      <c r="C841" s="34"/>
      <c r="D841" s="34"/>
    </row>
    <row r="842" spans="1:4" x14ac:dyDescent="0.2">
      <c r="A842" s="34"/>
      <c r="B842" s="34"/>
      <c r="C842" s="34"/>
      <c r="D842" s="34"/>
    </row>
    <row r="843" spans="1:4" x14ac:dyDescent="0.2">
      <c r="A843" s="34"/>
      <c r="B843" s="34"/>
      <c r="C843" s="34"/>
      <c r="D843" s="34"/>
    </row>
    <row r="844" spans="1:4" x14ac:dyDescent="0.2">
      <c r="A844" s="34"/>
      <c r="B844" s="34"/>
      <c r="C844" s="34"/>
      <c r="D844" s="34"/>
    </row>
    <row r="845" spans="1:4" x14ac:dyDescent="0.2">
      <c r="A845" s="34"/>
      <c r="B845" s="34"/>
      <c r="C845" s="34"/>
      <c r="D845" s="34"/>
    </row>
    <row r="846" spans="1:4" x14ac:dyDescent="0.2">
      <c r="A846" s="34"/>
      <c r="B846" s="34"/>
      <c r="C846" s="34"/>
      <c r="D846" s="34"/>
    </row>
    <row r="847" spans="1:4" x14ac:dyDescent="0.2">
      <c r="A847" s="34"/>
      <c r="B847" s="34"/>
      <c r="C847" s="34"/>
      <c r="D847" s="34"/>
    </row>
    <row r="848" spans="1:4" x14ac:dyDescent="0.2">
      <c r="A848" s="34"/>
      <c r="B848" s="34"/>
      <c r="C848" s="34"/>
      <c r="D848" s="34"/>
    </row>
    <row r="849" spans="1:4" x14ac:dyDescent="0.2">
      <c r="A849" s="34"/>
      <c r="B849" s="34"/>
      <c r="C849" s="34"/>
      <c r="D849" s="34"/>
    </row>
    <row r="850" spans="1:4" x14ac:dyDescent="0.2">
      <c r="A850" s="34"/>
      <c r="B850" s="34"/>
      <c r="C850" s="34"/>
      <c r="D850" s="34"/>
    </row>
    <row r="851" spans="1:4" x14ac:dyDescent="0.2">
      <c r="A851" s="34"/>
      <c r="B851" s="34"/>
      <c r="C851" s="34"/>
      <c r="D851" s="34"/>
    </row>
    <row r="852" spans="1:4" x14ac:dyDescent="0.2">
      <c r="A852" s="34"/>
      <c r="B852" s="34"/>
      <c r="C852" s="34"/>
      <c r="D852" s="34"/>
    </row>
    <row r="853" spans="1:4" x14ac:dyDescent="0.2">
      <c r="A853" s="34"/>
      <c r="B853" s="34"/>
      <c r="C853" s="34"/>
      <c r="D853" s="34"/>
    </row>
    <row r="854" spans="1:4" x14ac:dyDescent="0.2">
      <c r="A854" s="34"/>
      <c r="B854" s="34"/>
      <c r="C854" s="34"/>
      <c r="D854" s="34"/>
    </row>
    <row r="855" spans="1:4" x14ac:dyDescent="0.2">
      <c r="A855" s="34"/>
      <c r="B855" s="34"/>
      <c r="C855" s="34"/>
      <c r="D855" s="34"/>
    </row>
    <row r="856" spans="1:4" x14ac:dyDescent="0.2">
      <c r="A856" s="34"/>
      <c r="B856" s="34"/>
      <c r="C856" s="34"/>
      <c r="D856" s="34"/>
    </row>
    <row r="857" spans="1:4" x14ac:dyDescent="0.2">
      <c r="A857" s="34"/>
      <c r="B857" s="34"/>
      <c r="C857" s="34"/>
      <c r="D857" s="34"/>
    </row>
    <row r="858" spans="1:4" x14ac:dyDescent="0.2">
      <c r="A858" s="34"/>
      <c r="B858" s="34"/>
      <c r="C858" s="34"/>
      <c r="D858" s="34"/>
    </row>
    <row r="859" spans="1:4" x14ac:dyDescent="0.2">
      <c r="A859" s="34"/>
      <c r="B859" s="34"/>
      <c r="C859" s="34"/>
      <c r="D859" s="34"/>
    </row>
    <row r="860" spans="1:4" x14ac:dyDescent="0.2">
      <c r="A860" s="34"/>
      <c r="B860" s="34"/>
      <c r="C860" s="34"/>
      <c r="D860" s="34"/>
    </row>
    <row r="861" spans="1:4" x14ac:dyDescent="0.2">
      <c r="A861" s="34"/>
      <c r="B861" s="34"/>
      <c r="C861" s="34"/>
      <c r="D861" s="34"/>
    </row>
    <row r="862" spans="1:4" x14ac:dyDescent="0.2">
      <c r="A862" s="34"/>
      <c r="B862" s="34"/>
      <c r="C862" s="34"/>
      <c r="D862" s="34"/>
    </row>
    <row r="863" spans="1:4" x14ac:dyDescent="0.2">
      <c r="A863" s="34"/>
      <c r="B863" s="34"/>
      <c r="C863" s="34"/>
      <c r="D863" s="34"/>
    </row>
    <row r="864" spans="1:4" x14ac:dyDescent="0.2">
      <c r="A864" s="34"/>
      <c r="B864" s="34"/>
      <c r="C864" s="34"/>
      <c r="D864" s="34"/>
    </row>
    <row r="865" spans="1:4" x14ac:dyDescent="0.2">
      <c r="A865" s="34"/>
      <c r="B865" s="34"/>
      <c r="C865" s="34"/>
      <c r="D865" s="34"/>
    </row>
    <row r="866" spans="1:4" x14ac:dyDescent="0.2">
      <c r="A866" s="34"/>
      <c r="B866" s="34"/>
      <c r="C866" s="34"/>
      <c r="D866" s="34"/>
    </row>
    <row r="867" spans="1:4" x14ac:dyDescent="0.2">
      <c r="A867" s="34"/>
      <c r="B867" s="34"/>
      <c r="C867" s="34"/>
      <c r="D867" s="34"/>
    </row>
    <row r="868" spans="1:4" x14ac:dyDescent="0.2">
      <c r="A868" s="34"/>
      <c r="B868" s="34"/>
      <c r="C868" s="34"/>
      <c r="D868" s="34"/>
    </row>
    <row r="869" spans="1:4" x14ac:dyDescent="0.2">
      <c r="A869" s="34"/>
      <c r="B869" s="34"/>
      <c r="C869" s="34"/>
      <c r="D869" s="34"/>
    </row>
    <row r="870" spans="1:4" x14ac:dyDescent="0.2">
      <c r="A870" s="34"/>
      <c r="B870" s="34"/>
      <c r="C870" s="34"/>
      <c r="D870" s="34"/>
    </row>
    <row r="871" spans="1:4" x14ac:dyDescent="0.2">
      <c r="A871" s="34"/>
      <c r="B871" s="34"/>
      <c r="C871" s="34"/>
      <c r="D871" s="34"/>
    </row>
    <row r="872" spans="1:4" x14ac:dyDescent="0.2">
      <c r="A872" s="34"/>
      <c r="B872" s="34"/>
      <c r="C872" s="34"/>
      <c r="D872" s="34"/>
    </row>
    <row r="873" spans="1:4" x14ac:dyDescent="0.2">
      <c r="A873" s="34"/>
      <c r="B873" s="34"/>
      <c r="C873" s="34"/>
      <c r="D873" s="34"/>
    </row>
    <row r="874" spans="1:4" x14ac:dyDescent="0.2">
      <c r="A874" s="34"/>
      <c r="B874" s="34"/>
      <c r="C874" s="34"/>
      <c r="D874" s="34"/>
    </row>
    <row r="875" spans="1:4" x14ac:dyDescent="0.2">
      <c r="A875" s="34"/>
      <c r="B875" s="34"/>
      <c r="C875" s="34"/>
      <c r="D875" s="34"/>
    </row>
    <row r="876" spans="1:4" x14ac:dyDescent="0.2">
      <c r="A876" s="34"/>
      <c r="B876" s="34"/>
      <c r="C876" s="34"/>
      <c r="D876" s="34"/>
    </row>
    <row r="877" spans="1:4" x14ac:dyDescent="0.2">
      <c r="A877" s="34"/>
      <c r="B877" s="34"/>
      <c r="C877" s="34"/>
      <c r="D877" s="34"/>
    </row>
    <row r="878" spans="1:4" x14ac:dyDescent="0.2">
      <c r="A878" s="34"/>
      <c r="B878" s="34"/>
      <c r="C878" s="34"/>
      <c r="D878" s="34"/>
    </row>
    <row r="879" spans="1:4" x14ac:dyDescent="0.2">
      <c r="A879" s="34"/>
      <c r="B879" s="34"/>
      <c r="C879" s="34"/>
      <c r="D879" s="34"/>
    </row>
    <row r="880" spans="1:4" x14ac:dyDescent="0.2">
      <c r="A880" s="34"/>
      <c r="B880" s="34"/>
      <c r="C880" s="34"/>
      <c r="D880" s="34"/>
    </row>
    <row r="881" spans="1:4" x14ac:dyDescent="0.2">
      <c r="A881" s="34"/>
      <c r="B881" s="34"/>
      <c r="C881" s="34"/>
      <c r="D881" s="34"/>
    </row>
    <row r="882" spans="1:4" x14ac:dyDescent="0.2">
      <c r="A882" s="34"/>
      <c r="B882" s="34"/>
      <c r="C882" s="34"/>
      <c r="D882" s="34"/>
    </row>
    <row r="883" spans="1:4" x14ac:dyDescent="0.2">
      <c r="A883" s="34"/>
      <c r="B883" s="34"/>
      <c r="C883" s="34"/>
      <c r="D883" s="34"/>
    </row>
    <row r="884" spans="1:4" x14ac:dyDescent="0.2">
      <c r="A884" s="34"/>
      <c r="B884" s="34"/>
      <c r="C884" s="34"/>
      <c r="D884" s="34"/>
    </row>
    <row r="885" spans="1:4" x14ac:dyDescent="0.2">
      <c r="A885" s="34"/>
      <c r="B885" s="34"/>
      <c r="C885" s="34"/>
      <c r="D885" s="34"/>
    </row>
    <row r="886" spans="1:4" x14ac:dyDescent="0.2">
      <c r="A886" s="34"/>
      <c r="B886" s="34"/>
      <c r="C886" s="34"/>
      <c r="D886" s="34"/>
    </row>
    <row r="887" spans="1:4" x14ac:dyDescent="0.2">
      <c r="A887" s="34"/>
      <c r="B887" s="34"/>
      <c r="C887" s="34"/>
      <c r="D887" s="34"/>
    </row>
    <row r="888" spans="1:4" x14ac:dyDescent="0.2">
      <c r="A888" s="34"/>
      <c r="B888" s="34"/>
      <c r="C888" s="34"/>
      <c r="D888" s="34"/>
    </row>
    <row r="889" spans="1:4" x14ac:dyDescent="0.2">
      <c r="A889" s="34"/>
      <c r="B889" s="34"/>
      <c r="C889" s="34"/>
      <c r="D889" s="34"/>
    </row>
    <row r="890" spans="1:4" x14ac:dyDescent="0.2">
      <c r="A890" s="34"/>
      <c r="B890" s="34"/>
      <c r="C890" s="34"/>
      <c r="D890" s="34"/>
    </row>
    <row r="891" spans="1:4" x14ac:dyDescent="0.2">
      <c r="A891" s="34"/>
      <c r="B891" s="34"/>
      <c r="C891" s="34"/>
      <c r="D891" s="34"/>
    </row>
    <row r="892" spans="1:4" x14ac:dyDescent="0.2">
      <c r="A892" s="34"/>
      <c r="B892" s="34"/>
      <c r="C892" s="34"/>
      <c r="D892" s="34"/>
    </row>
    <row r="893" spans="1:4" x14ac:dyDescent="0.2">
      <c r="A893" s="34"/>
      <c r="B893" s="34"/>
      <c r="C893" s="34"/>
      <c r="D893" s="34"/>
    </row>
    <row r="894" spans="1:4" x14ac:dyDescent="0.2">
      <c r="A894" s="34"/>
      <c r="B894" s="34"/>
      <c r="C894" s="34"/>
      <c r="D894" s="34"/>
    </row>
    <row r="895" spans="1:4" x14ac:dyDescent="0.2">
      <c r="A895" s="34"/>
      <c r="B895" s="34"/>
      <c r="C895" s="34"/>
      <c r="D895" s="34"/>
    </row>
    <row r="896" spans="1:4" x14ac:dyDescent="0.2">
      <c r="A896" s="34"/>
      <c r="B896" s="34"/>
      <c r="C896" s="34"/>
      <c r="D896" s="34"/>
    </row>
    <row r="897" spans="1:4" x14ac:dyDescent="0.2">
      <c r="A897" s="34"/>
      <c r="B897" s="34"/>
      <c r="C897" s="34"/>
      <c r="D897" s="34"/>
    </row>
    <row r="898" spans="1:4" x14ac:dyDescent="0.2">
      <c r="A898" s="34"/>
      <c r="B898" s="34"/>
      <c r="C898" s="34"/>
      <c r="D898" s="34"/>
    </row>
    <row r="899" spans="1:4" x14ac:dyDescent="0.2">
      <c r="A899" s="34"/>
      <c r="B899" s="34"/>
      <c r="C899" s="34"/>
      <c r="D899" s="34"/>
    </row>
    <row r="900" spans="1:4" x14ac:dyDescent="0.2">
      <c r="A900" s="34"/>
      <c r="B900" s="34"/>
      <c r="C900" s="34"/>
      <c r="D900" s="34"/>
    </row>
    <row r="901" spans="1:4" x14ac:dyDescent="0.2">
      <c r="A901" s="34"/>
      <c r="B901" s="34"/>
      <c r="C901" s="34"/>
      <c r="D901" s="34"/>
    </row>
    <row r="902" spans="1:4" x14ac:dyDescent="0.2">
      <c r="A902" s="34"/>
      <c r="B902" s="34"/>
      <c r="C902" s="34"/>
      <c r="D902" s="34"/>
    </row>
    <row r="903" spans="1:4" x14ac:dyDescent="0.2">
      <c r="A903" s="34"/>
      <c r="B903" s="34"/>
      <c r="C903" s="34"/>
      <c r="D903" s="34"/>
    </row>
    <row r="904" spans="1:4" x14ac:dyDescent="0.2">
      <c r="A904" s="34"/>
      <c r="B904" s="34"/>
      <c r="C904" s="34"/>
      <c r="D904" s="34"/>
    </row>
    <row r="905" spans="1:4" x14ac:dyDescent="0.2">
      <c r="A905" s="34"/>
      <c r="B905" s="34"/>
      <c r="C905" s="34"/>
      <c r="D905" s="34"/>
    </row>
    <row r="906" spans="1:4" x14ac:dyDescent="0.2">
      <c r="A906" s="34"/>
      <c r="B906" s="34"/>
      <c r="C906" s="34"/>
      <c r="D906" s="34"/>
    </row>
    <row r="907" spans="1:4" x14ac:dyDescent="0.2">
      <c r="A907" s="34"/>
      <c r="B907" s="34"/>
      <c r="C907" s="34"/>
      <c r="D907" s="34"/>
    </row>
    <row r="908" spans="1:4" x14ac:dyDescent="0.2">
      <c r="A908" s="34"/>
      <c r="B908" s="34"/>
      <c r="C908" s="34"/>
      <c r="D908" s="34"/>
    </row>
    <row r="909" spans="1:4" x14ac:dyDescent="0.2">
      <c r="A909" s="34"/>
      <c r="B909" s="34"/>
      <c r="C909" s="34"/>
      <c r="D909" s="34"/>
    </row>
    <row r="910" spans="1:4" x14ac:dyDescent="0.2">
      <c r="A910" s="34"/>
      <c r="B910" s="34"/>
      <c r="C910" s="34"/>
      <c r="D910" s="34"/>
    </row>
    <row r="911" spans="1:4" x14ac:dyDescent="0.2">
      <c r="A911" s="34"/>
      <c r="B911" s="34"/>
      <c r="C911" s="34"/>
      <c r="D911" s="34"/>
    </row>
    <row r="912" spans="1:4" x14ac:dyDescent="0.2">
      <c r="A912" s="34"/>
      <c r="B912" s="34"/>
      <c r="C912" s="34"/>
      <c r="D912" s="34"/>
    </row>
    <row r="913" spans="1:4" x14ac:dyDescent="0.2">
      <c r="A913" s="34"/>
      <c r="B913" s="34"/>
      <c r="C913" s="34"/>
      <c r="D913" s="34"/>
    </row>
    <row r="914" spans="1:4" x14ac:dyDescent="0.2">
      <c r="A914" s="34"/>
      <c r="B914" s="34"/>
      <c r="C914" s="34"/>
      <c r="D914" s="34"/>
    </row>
    <row r="915" spans="1:4" x14ac:dyDescent="0.2">
      <c r="A915" s="34"/>
      <c r="B915" s="34"/>
      <c r="C915" s="34"/>
      <c r="D915" s="34"/>
    </row>
    <row r="916" spans="1:4" x14ac:dyDescent="0.2">
      <c r="A916" s="34"/>
      <c r="B916" s="34"/>
      <c r="C916" s="34"/>
      <c r="D916" s="34"/>
    </row>
    <row r="917" spans="1:4" x14ac:dyDescent="0.2">
      <c r="A917" s="34"/>
      <c r="B917" s="34"/>
      <c r="C917" s="34"/>
      <c r="D917" s="34"/>
    </row>
    <row r="918" spans="1:4" x14ac:dyDescent="0.2">
      <c r="A918" s="34"/>
      <c r="B918" s="34"/>
      <c r="C918" s="34"/>
      <c r="D918" s="34"/>
    </row>
    <row r="919" spans="1:4" x14ac:dyDescent="0.2">
      <c r="A919" s="34"/>
      <c r="B919" s="34"/>
      <c r="C919" s="34"/>
      <c r="D919" s="34"/>
    </row>
    <row r="920" spans="1:4" x14ac:dyDescent="0.2">
      <c r="A920" s="34"/>
      <c r="B920" s="34"/>
      <c r="C920" s="34"/>
      <c r="D920" s="34"/>
    </row>
    <row r="921" spans="1:4" x14ac:dyDescent="0.2">
      <c r="A921" s="34"/>
      <c r="B921" s="34"/>
      <c r="C921" s="34"/>
      <c r="D921" s="34"/>
    </row>
    <row r="922" spans="1:4" x14ac:dyDescent="0.2">
      <c r="A922" s="34"/>
      <c r="B922" s="34"/>
      <c r="C922" s="34"/>
      <c r="D922" s="34"/>
    </row>
    <row r="923" spans="1:4" x14ac:dyDescent="0.2">
      <c r="A923" s="34"/>
      <c r="B923" s="34"/>
      <c r="C923" s="34"/>
      <c r="D923" s="34"/>
    </row>
    <row r="924" spans="1:4" x14ac:dyDescent="0.2">
      <c r="A924" s="34"/>
      <c r="B924" s="34"/>
      <c r="C924" s="34"/>
      <c r="D924" s="34"/>
    </row>
    <row r="925" spans="1:4" x14ac:dyDescent="0.2">
      <c r="A925" s="34"/>
      <c r="B925" s="34"/>
      <c r="C925" s="34"/>
      <c r="D925" s="34"/>
    </row>
    <row r="926" spans="1:4" x14ac:dyDescent="0.2">
      <c r="A926" s="34"/>
      <c r="B926" s="34"/>
      <c r="C926" s="34"/>
      <c r="D926" s="34"/>
    </row>
    <row r="927" spans="1:4" x14ac:dyDescent="0.2">
      <c r="A927" s="34"/>
      <c r="B927" s="34"/>
      <c r="C927" s="34"/>
      <c r="D927" s="34"/>
    </row>
    <row r="928" spans="1:4" x14ac:dyDescent="0.2">
      <c r="A928" s="34"/>
      <c r="B928" s="34"/>
      <c r="C928" s="34"/>
      <c r="D928" s="34"/>
    </row>
    <row r="929" spans="1:4" x14ac:dyDescent="0.2">
      <c r="A929" s="34"/>
      <c r="B929" s="34"/>
      <c r="C929" s="34"/>
      <c r="D929" s="34"/>
    </row>
    <row r="930" spans="1:4" x14ac:dyDescent="0.2">
      <c r="A930" s="34"/>
      <c r="B930" s="34"/>
      <c r="C930" s="34"/>
      <c r="D930" s="34"/>
    </row>
    <row r="931" spans="1:4" x14ac:dyDescent="0.2">
      <c r="A931" s="34"/>
      <c r="B931" s="34"/>
      <c r="C931" s="34"/>
      <c r="D931" s="34"/>
    </row>
    <row r="932" spans="1:4" x14ac:dyDescent="0.2">
      <c r="A932" s="34"/>
      <c r="B932" s="34"/>
      <c r="C932" s="34"/>
      <c r="D932" s="34"/>
    </row>
    <row r="933" spans="1:4" x14ac:dyDescent="0.2">
      <c r="A933" s="34"/>
      <c r="B933" s="34"/>
      <c r="C933" s="34"/>
      <c r="D933" s="34"/>
    </row>
    <row r="934" spans="1:4" x14ac:dyDescent="0.2">
      <c r="A934" s="34"/>
      <c r="B934" s="34"/>
      <c r="C934" s="34"/>
      <c r="D934" s="34"/>
    </row>
    <row r="935" spans="1:4" x14ac:dyDescent="0.2">
      <c r="A935" s="34"/>
      <c r="B935" s="34"/>
      <c r="C935" s="34"/>
      <c r="D935" s="34"/>
    </row>
    <row r="936" spans="1:4" x14ac:dyDescent="0.2">
      <c r="A936" s="34"/>
      <c r="B936" s="34"/>
      <c r="C936" s="34"/>
      <c r="D936" s="34"/>
    </row>
    <row r="937" spans="1:4" x14ac:dyDescent="0.2">
      <c r="A937" s="34"/>
      <c r="B937" s="34"/>
      <c r="C937" s="34"/>
      <c r="D937" s="34"/>
    </row>
    <row r="938" spans="1:4" x14ac:dyDescent="0.2">
      <c r="A938" s="34"/>
      <c r="B938" s="34"/>
      <c r="C938" s="34"/>
      <c r="D938" s="34"/>
    </row>
    <row r="939" spans="1:4" x14ac:dyDescent="0.2">
      <c r="A939" s="34"/>
      <c r="B939" s="34"/>
      <c r="C939" s="34"/>
      <c r="D939" s="34"/>
    </row>
    <row r="940" spans="1:4" x14ac:dyDescent="0.2">
      <c r="A940" s="34"/>
      <c r="B940" s="34"/>
      <c r="C940" s="34"/>
      <c r="D940" s="34"/>
    </row>
    <row r="941" spans="1:4" x14ac:dyDescent="0.2">
      <c r="A941" s="34"/>
      <c r="B941" s="34"/>
      <c r="C941" s="34"/>
      <c r="D941" s="34"/>
    </row>
    <row r="942" spans="1:4" x14ac:dyDescent="0.2">
      <c r="A942" s="34"/>
      <c r="B942" s="34"/>
      <c r="C942" s="34"/>
      <c r="D942" s="34"/>
    </row>
    <row r="943" spans="1:4" x14ac:dyDescent="0.2">
      <c r="A943" s="34"/>
      <c r="B943" s="34"/>
      <c r="C943" s="34"/>
      <c r="D943" s="34"/>
    </row>
    <row r="944" spans="1:4" x14ac:dyDescent="0.2">
      <c r="A944" s="34"/>
      <c r="B944" s="34"/>
      <c r="C944" s="34"/>
      <c r="D944" s="34"/>
    </row>
    <row r="945" spans="1:4" x14ac:dyDescent="0.2">
      <c r="A945" s="34"/>
      <c r="B945" s="34"/>
      <c r="C945" s="34"/>
      <c r="D945" s="34"/>
    </row>
    <row r="946" spans="1:4" x14ac:dyDescent="0.2">
      <c r="A946" s="34"/>
      <c r="B946" s="34"/>
      <c r="C946" s="34"/>
      <c r="D946" s="34"/>
    </row>
    <row r="947" spans="1:4" x14ac:dyDescent="0.2">
      <c r="A947" s="34"/>
      <c r="B947" s="34"/>
      <c r="C947" s="34"/>
      <c r="D947" s="34"/>
    </row>
    <row r="948" spans="1:4" x14ac:dyDescent="0.2">
      <c r="A948" s="34"/>
      <c r="B948" s="34"/>
      <c r="C948" s="34"/>
      <c r="D948" s="34"/>
    </row>
    <row r="949" spans="1:4" x14ac:dyDescent="0.2">
      <c r="A949" s="34"/>
      <c r="B949" s="34"/>
      <c r="C949" s="34"/>
      <c r="D949" s="34"/>
    </row>
    <row r="950" spans="1:4" x14ac:dyDescent="0.2">
      <c r="A950" s="34"/>
      <c r="B950" s="34"/>
      <c r="C950" s="34"/>
      <c r="D950" s="34"/>
    </row>
    <row r="951" spans="1:4" x14ac:dyDescent="0.2">
      <c r="A951" s="34"/>
      <c r="B951" s="34"/>
      <c r="C951" s="34"/>
      <c r="D951" s="34"/>
    </row>
    <row r="952" spans="1:4" x14ac:dyDescent="0.2">
      <c r="A952" s="34"/>
      <c r="B952" s="34"/>
      <c r="C952" s="34"/>
      <c r="D952" s="34"/>
    </row>
    <row r="953" spans="1:4" x14ac:dyDescent="0.2">
      <c r="A953" s="34"/>
      <c r="B953" s="34"/>
      <c r="C953" s="34"/>
      <c r="D953" s="34"/>
    </row>
    <row r="954" spans="1:4" x14ac:dyDescent="0.2">
      <c r="A954" s="34"/>
      <c r="B954" s="34"/>
      <c r="C954" s="34"/>
      <c r="D954" s="34"/>
    </row>
    <row r="955" spans="1:4" x14ac:dyDescent="0.2">
      <c r="A955" s="34"/>
      <c r="B955" s="34"/>
      <c r="C955" s="34"/>
      <c r="D955" s="34"/>
    </row>
    <row r="956" spans="1:4" x14ac:dyDescent="0.2">
      <c r="A956" s="34"/>
      <c r="B956" s="34"/>
      <c r="C956" s="34"/>
      <c r="D956" s="34"/>
    </row>
    <row r="957" spans="1:4" x14ac:dyDescent="0.2">
      <c r="A957" s="34"/>
      <c r="B957" s="34"/>
      <c r="C957" s="34"/>
      <c r="D957" s="34"/>
    </row>
    <row r="958" spans="1:4" x14ac:dyDescent="0.2">
      <c r="A958" s="34"/>
      <c r="B958" s="34"/>
      <c r="C958" s="34"/>
      <c r="D958" s="34"/>
    </row>
    <row r="959" spans="1:4" x14ac:dyDescent="0.2">
      <c r="A959" s="34"/>
      <c r="B959" s="34"/>
      <c r="C959" s="34"/>
      <c r="D959" s="34"/>
    </row>
    <row r="960" spans="1:4" x14ac:dyDescent="0.2">
      <c r="A960" s="34"/>
      <c r="B960" s="34"/>
      <c r="C960" s="34"/>
      <c r="D960" s="34"/>
    </row>
    <row r="961" spans="1:4" x14ac:dyDescent="0.2">
      <c r="A961" s="34"/>
      <c r="B961" s="34"/>
      <c r="C961" s="34"/>
      <c r="D961" s="34"/>
    </row>
    <row r="962" spans="1:4" x14ac:dyDescent="0.2">
      <c r="A962" s="34"/>
      <c r="B962" s="34"/>
      <c r="C962" s="34"/>
      <c r="D962" s="34"/>
    </row>
    <row r="963" spans="1:4" x14ac:dyDescent="0.2">
      <c r="A963" s="34"/>
      <c r="B963" s="34"/>
      <c r="C963" s="34"/>
      <c r="D963" s="34"/>
    </row>
    <row r="964" spans="1:4" x14ac:dyDescent="0.2">
      <c r="A964" s="34"/>
      <c r="B964" s="34"/>
      <c r="C964" s="34"/>
      <c r="D964" s="34"/>
    </row>
    <row r="965" spans="1:4" x14ac:dyDescent="0.2">
      <c r="A965" s="34"/>
      <c r="B965" s="34"/>
      <c r="C965" s="34"/>
      <c r="D965" s="34"/>
    </row>
    <row r="966" spans="1:4" x14ac:dyDescent="0.2">
      <c r="A966" s="34"/>
      <c r="B966" s="34"/>
      <c r="C966" s="34"/>
      <c r="D966" s="34"/>
    </row>
    <row r="967" spans="1:4" x14ac:dyDescent="0.2">
      <c r="A967" s="34"/>
      <c r="B967" s="34"/>
      <c r="C967" s="34"/>
      <c r="D967" s="34"/>
    </row>
    <row r="968" spans="1:4" x14ac:dyDescent="0.2">
      <c r="A968" s="34"/>
      <c r="B968" s="34"/>
      <c r="C968" s="34"/>
      <c r="D968" s="34"/>
    </row>
    <row r="969" spans="1:4" x14ac:dyDescent="0.2">
      <c r="A969" s="34"/>
      <c r="B969" s="34"/>
      <c r="C969" s="34"/>
      <c r="D969" s="34"/>
    </row>
    <row r="970" spans="1:4" x14ac:dyDescent="0.2">
      <c r="A970" s="34"/>
      <c r="B970" s="34"/>
      <c r="C970" s="34"/>
      <c r="D970" s="34"/>
    </row>
    <row r="971" spans="1:4" x14ac:dyDescent="0.2">
      <c r="A971" s="34"/>
      <c r="B971" s="34"/>
      <c r="C971" s="34"/>
      <c r="D971" s="34"/>
    </row>
    <row r="972" spans="1:4" x14ac:dyDescent="0.2">
      <c r="A972" s="34"/>
      <c r="B972" s="34"/>
      <c r="C972" s="34"/>
      <c r="D972" s="34"/>
    </row>
    <row r="973" spans="1:4" x14ac:dyDescent="0.2">
      <c r="A973" s="34"/>
      <c r="B973" s="34"/>
      <c r="C973" s="34"/>
      <c r="D973" s="34"/>
    </row>
    <row r="974" spans="1:4" x14ac:dyDescent="0.2">
      <c r="A974" s="34"/>
      <c r="B974" s="34"/>
      <c r="C974" s="34"/>
      <c r="D974" s="34"/>
    </row>
    <row r="975" spans="1:4" x14ac:dyDescent="0.2">
      <c r="A975" s="34"/>
      <c r="B975" s="34"/>
      <c r="C975" s="34"/>
      <c r="D975" s="34"/>
    </row>
    <row r="976" spans="1:4" x14ac:dyDescent="0.2">
      <c r="A976" s="34"/>
      <c r="B976" s="34"/>
      <c r="C976" s="34"/>
      <c r="D976" s="34"/>
    </row>
    <row r="977" spans="1:4" x14ac:dyDescent="0.2">
      <c r="A977" s="34"/>
      <c r="B977" s="34"/>
      <c r="C977" s="34"/>
      <c r="D977" s="34"/>
    </row>
    <row r="978" spans="1:4" x14ac:dyDescent="0.2">
      <c r="A978" s="34"/>
      <c r="B978" s="34"/>
      <c r="C978" s="34"/>
      <c r="D978" s="34"/>
    </row>
    <row r="979" spans="1:4" x14ac:dyDescent="0.2">
      <c r="A979" s="34"/>
      <c r="B979" s="34"/>
      <c r="C979" s="34"/>
      <c r="D979" s="34"/>
    </row>
    <row r="980" spans="1:4" x14ac:dyDescent="0.2">
      <c r="A980" s="34"/>
      <c r="B980" s="34"/>
      <c r="C980" s="34"/>
      <c r="D980" s="34"/>
    </row>
    <row r="981" spans="1:4" x14ac:dyDescent="0.2">
      <c r="A981" s="34"/>
      <c r="B981" s="34"/>
      <c r="C981" s="34"/>
      <c r="D981" s="34"/>
    </row>
    <row r="982" spans="1:4" x14ac:dyDescent="0.2">
      <c r="A982" s="34"/>
      <c r="B982" s="34"/>
      <c r="C982" s="34"/>
      <c r="D982" s="34"/>
    </row>
    <row r="983" spans="1:4" x14ac:dyDescent="0.2">
      <c r="A983" s="34"/>
      <c r="B983" s="34"/>
      <c r="C983" s="34"/>
      <c r="D983" s="34"/>
    </row>
    <row r="984" spans="1:4" x14ac:dyDescent="0.2">
      <c r="A984" s="34"/>
      <c r="B984" s="34"/>
      <c r="C984" s="34"/>
      <c r="D984" s="34"/>
    </row>
    <row r="985" spans="1:4" x14ac:dyDescent="0.2">
      <c r="A985" s="34"/>
      <c r="B985" s="34"/>
      <c r="C985" s="34"/>
      <c r="D985" s="34"/>
    </row>
    <row r="986" spans="1:4" x14ac:dyDescent="0.2">
      <c r="A986" s="34"/>
      <c r="B986" s="34"/>
      <c r="C986" s="34"/>
      <c r="D986" s="34"/>
    </row>
    <row r="987" spans="1:4" x14ac:dyDescent="0.2">
      <c r="A987" s="34"/>
      <c r="B987" s="34"/>
      <c r="C987" s="34"/>
      <c r="D987" s="34"/>
    </row>
    <row r="988" spans="1:4" x14ac:dyDescent="0.2">
      <c r="A988" s="34"/>
      <c r="B988" s="34"/>
      <c r="C988" s="34"/>
      <c r="D988" s="34"/>
    </row>
    <row r="989" spans="1:4" x14ac:dyDescent="0.2">
      <c r="A989" s="34"/>
      <c r="B989" s="34"/>
      <c r="C989" s="34"/>
      <c r="D989" s="34"/>
    </row>
    <row r="990" spans="1:4" x14ac:dyDescent="0.2">
      <c r="A990" s="34"/>
      <c r="B990" s="34"/>
      <c r="C990" s="34"/>
      <c r="D990" s="34"/>
    </row>
    <row r="991" spans="1:4" x14ac:dyDescent="0.2">
      <c r="A991" s="34"/>
      <c r="B991" s="34"/>
      <c r="C991" s="34"/>
      <c r="D991" s="34"/>
    </row>
    <row r="992" spans="1:4" x14ac:dyDescent="0.2">
      <c r="A992" s="34"/>
      <c r="B992" s="34"/>
      <c r="C992" s="34"/>
      <c r="D992" s="34"/>
    </row>
    <row r="993" spans="1:4" x14ac:dyDescent="0.2">
      <c r="A993" s="34"/>
      <c r="B993" s="34"/>
      <c r="C993" s="34"/>
      <c r="D993" s="34"/>
    </row>
    <row r="994" spans="1:4" x14ac:dyDescent="0.2">
      <c r="A994" s="34"/>
      <c r="B994" s="34"/>
      <c r="C994" s="34"/>
      <c r="D994" s="34"/>
    </row>
    <row r="995" spans="1:4" x14ac:dyDescent="0.2">
      <c r="A995" s="34"/>
      <c r="B995" s="34"/>
      <c r="C995" s="34"/>
      <c r="D995" s="34"/>
    </row>
    <row r="996" spans="1:4" x14ac:dyDescent="0.2">
      <c r="A996" s="34"/>
      <c r="B996" s="34"/>
      <c r="C996" s="34"/>
      <c r="D996" s="34"/>
    </row>
    <row r="997" spans="1:4" x14ac:dyDescent="0.2">
      <c r="A997" s="34"/>
      <c r="B997" s="34"/>
      <c r="C997" s="34"/>
      <c r="D997" s="34"/>
    </row>
    <row r="998" spans="1:4" x14ac:dyDescent="0.2">
      <c r="A998" s="34"/>
      <c r="B998" s="34"/>
      <c r="C998" s="34"/>
      <c r="D998" s="34"/>
    </row>
    <row r="999" spans="1:4" x14ac:dyDescent="0.2">
      <c r="A999" s="34"/>
      <c r="B999" s="34"/>
      <c r="C999" s="34"/>
      <c r="D999" s="34"/>
    </row>
    <row r="1000" spans="1:4" x14ac:dyDescent="0.2">
      <c r="A1000" s="34"/>
      <c r="B1000" s="34"/>
      <c r="C1000" s="34"/>
      <c r="D1000" s="34"/>
    </row>
    <row r="1001" spans="1:4" x14ac:dyDescent="0.2">
      <c r="A1001" s="34"/>
      <c r="B1001" s="34"/>
      <c r="C1001" s="34"/>
      <c r="D1001" s="34"/>
    </row>
    <row r="1002" spans="1:4" x14ac:dyDescent="0.2">
      <c r="A1002" s="34"/>
      <c r="B1002" s="34"/>
      <c r="C1002" s="34"/>
      <c r="D1002" s="34"/>
    </row>
    <row r="1003" spans="1:4" x14ac:dyDescent="0.2">
      <c r="A1003" s="34"/>
      <c r="B1003" s="34"/>
      <c r="C1003" s="34"/>
      <c r="D1003" s="34"/>
    </row>
    <row r="1004" spans="1:4" x14ac:dyDescent="0.2">
      <c r="A1004" s="34"/>
      <c r="B1004" s="34"/>
      <c r="C1004" s="34"/>
      <c r="D1004" s="34"/>
    </row>
    <row r="1005" spans="1:4" x14ac:dyDescent="0.2">
      <c r="A1005" s="34"/>
      <c r="B1005" s="34"/>
      <c r="C1005" s="34"/>
      <c r="D1005" s="34"/>
    </row>
    <row r="1006" spans="1:4" x14ac:dyDescent="0.2">
      <c r="A1006" s="34"/>
      <c r="B1006" s="34"/>
      <c r="C1006" s="34"/>
      <c r="D1006" s="34"/>
    </row>
    <row r="1007" spans="1:4" x14ac:dyDescent="0.2">
      <c r="A1007" s="34"/>
      <c r="B1007" s="34"/>
      <c r="C1007" s="34"/>
      <c r="D1007" s="34"/>
    </row>
    <row r="1008" spans="1:4" x14ac:dyDescent="0.2">
      <c r="A1008" s="34"/>
      <c r="B1008" s="34"/>
      <c r="C1008" s="34"/>
      <c r="D1008" s="34"/>
    </row>
    <row r="1009" spans="1:4" x14ac:dyDescent="0.2">
      <c r="A1009" s="34"/>
      <c r="B1009" s="34"/>
      <c r="C1009" s="34"/>
      <c r="D1009" s="34"/>
    </row>
    <row r="1010" spans="1:4" x14ac:dyDescent="0.2">
      <c r="A1010" s="34"/>
      <c r="B1010" s="34"/>
      <c r="C1010" s="34"/>
      <c r="D1010" s="34"/>
    </row>
    <row r="1011" spans="1:4" x14ac:dyDescent="0.2">
      <c r="A1011" s="34"/>
      <c r="B1011" s="34"/>
      <c r="C1011" s="34"/>
      <c r="D1011" s="34"/>
    </row>
    <row r="1012" spans="1:4" x14ac:dyDescent="0.2">
      <c r="A1012" s="34"/>
      <c r="B1012" s="34"/>
      <c r="C1012" s="34"/>
      <c r="D1012" s="34"/>
    </row>
    <row r="1013" spans="1:4" x14ac:dyDescent="0.2">
      <c r="A1013" s="34"/>
      <c r="B1013" s="34"/>
      <c r="C1013" s="34"/>
      <c r="D1013" s="34"/>
    </row>
    <row r="1014" spans="1:4" x14ac:dyDescent="0.2">
      <c r="A1014" s="34"/>
      <c r="B1014" s="34"/>
      <c r="C1014" s="34"/>
      <c r="D1014" s="34"/>
    </row>
    <row r="1015" spans="1:4" x14ac:dyDescent="0.2">
      <c r="A1015" s="34"/>
      <c r="B1015" s="34"/>
      <c r="C1015" s="34"/>
      <c r="D1015" s="34"/>
    </row>
    <row r="1016" spans="1:4" x14ac:dyDescent="0.2">
      <c r="A1016" s="34"/>
      <c r="B1016" s="34"/>
      <c r="C1016" s="34"/>
      <c r="D1016" s="34"/>
    </row>
    <row r="1017" spans="1:4" x14ac:dyDescent="0.2">
      <c r="A1017" s="34"/>
      <c r="B1017" s="34"/>
      <c r="C1017" s="34"/>
      <c r="D1017" s="34"/>
    </row>
    <row r="1018" spans="1:4" x14ac:dyDescent="0.2">
      <c r="A1018" s="34"/>
      <c r="B1018" s="34"/>
      <c r="C1018" s="34"/>
      <c r="D1018" s="34"/>
    </row>
    <row r="1019" spans="1:4" x14ac:dyDescent="0.2">
      <c r="A1019" s="34"/>
      <c r="B1019" s="34"/>
      <c r="C1019" s="34"/>
      <c r="D1019" s="34"/>
    </row>
    <row r="1020" spans="1:4" x14ac:dyDescent="0.2">
      <c r="A1020" s="34"/>
      <c r="B1020" s="34"/>
      <c r="C1020" s="34"/>
      <c r="D1020" s="34"/>
    </row>
    <row r="1021" spans="1:4" x14ac:dyDescent="0.2">
      <c r="A1021" s="34"/>
      <c r="B1021" s="34"/>
      <c r="C1021" s="34"/>
      <c r="D1021" s="34"/>
    </row>
    <row r="1022" spans="1:4" x14ac:dyDescent="0.2">
      <c r="A1022" s="34"/>
      <c r="B1022" s="34"/>
      <c r="C1022" s="34"/>
      <c r="D1022" s="34"/>
    </row>
    <row r="1023" spans="1:4" x14ac:dyDescent="0.2">
      <c r="A1023" s="34"/>
      <c r="B1023" s="34"/>
      <c r="C1023" s="34"/>
      <c r="D1023" s="34"/>
    </row>
    <row r="1024" spans="1:4" x14ac:dyDescent="0.2">
      <c r="A1024" s="34"/>
      <c r="B1024" s="34"/>
      <c r="C1024" s="34"/>
      <c r="D1024" s="34"/>
    </row>
    <row r="1025" spans="1:4" x14ac:dyDescent="0.2">
      <c r="A1025" s="34"/>
      <c r="B1025" s="34"/>
      <c r="C1025" s="34"/>
      <c r="D1025" s="34"/>
    </row>
    <row r="1026" spans="1:4" x14ac:dyDescent="0.2">
      <c r="A1026" s="34"/>
      <c r="B1026" s="34"/>
      <c r="C1026" s="34"/>
      <c r="D1026" s="34"/>
    </row>
    <row r="1027" spans="1:4" x14ac:dyDescent="0.2">
      <c r="A1027" s="34"/>
      <c r="B1027" s="34"/>
      <c r="C1027" s="34"/>
      <c r="D1027" s="34"/>
    </row>
    <row r="1028" spans="1:4" x14ac:dyDescent="0.2">
      <c r="A1028" s="34"/>
      <c r="B1028" s="34"/>
      <c r="C1028" s="34"/>
      <c r="D1028" s="34"/>
    </row>
    <row r="1029" spans="1:4" x14ac:dyDescent="0.2">
      <c r="A1029" s="34"/>
      <c r="B1029" s="34"/>
      <c r="C1029" s="34"/>
      <c r="D1029" s="34"/>
    </row>
    <row r="1030" spans="1:4" x14ac:dyDescent="0.2">
      <c r="A1030" s="34"/>
      <c r="B1030" s="34"/>
      <c r="C1030" s="34"/>
      <c r="D1030" s="34"/>
    </row>
    <row r="1031" spans="1:4" x14ac:dyDescent="0.2">
      <c r="A1031" s="34"/>
      <c r="B1031" s="34"/>
      <c r="C1031" s="34"/>
      <c r="D1031" s="34"/>
    </row>
    <row r="1032" spans="1:4" x14ac:dyDescent="0.2">
      <c r="A1032" s="34"/>
      <c r="B1032" s="34"/>
      <c r="C1032" s="34"/>
      <c r="D1032" s="34"/>
    </row>
    <row r="1033" spans="1:4" x14ac:dyDescent="0.2">
      <c r="A1033" s="34"/>
      <c r="B1033" s="34"/>
      <c r="C1033" s="34"/>
      <c r="D1033" s="34"/>
    </row>
    <row r="1034" spans="1:4" x14ac:dyDescent="0.2">
      <c r="A1034" s="34"/>
      <c r="B1034" s="34"/>
      <c r="C1034" s="34"/>
      <c r="D1034" s="34"/>
    </row>
    <row r="1035" spans="1:4" x14ac:dyDescent="0.2">
      <c r="A1035" s="34"/>
      <c r="B1035" s="34"/>
      <c r="C1035" s="34"/>
      <c r="D1035" s="34"/>
    </row>
    <row r="1036" spans="1:4" x14ac:dyDescent="0.2">
      <c r="A1036" s="34"/>
      <c r="B1036" s="34"/>
      <c r="C1036" s="34"/>
      <c r="D1036" s="34"/>
    </row>
    <row r="1037" spans="1:4" x14ac:dyDescent="0.2">
      <c r="A1037" s="34"/>
      <c r="B1037" s="34"/>
      <c r="C1037" s="34"/>
      <c r="D1037" s="34"/>
    </row>
    <row r="1038" spans="1:4" x14ac:dyDescent="0.2">
      <c r="A1038" s="34"/>
      <c r="B1038" s="34"/>
      <c r="C1038" s="34"/>
      <c r="D1038" s="34"/>
    </row>
    <row r="1039" spans="1:4" x14ac:dyDescent="0.2">
      <c r="A1039" s="34"/>
      <c r="B1039" s="34"/>
      <c r="C1039" s="34"/>
      <c r="D1039" s="34"/>
    </row>
    <row r="1040" spans="1:4" x14ac:dyDescent="0.2">
      <c r="A1040" s="34"/>
      <c r="B1040" s="34"/>
      <c r="C1040" s="34"/>
      <c r="D1040" s="34"/>
    </row>
    <row r="1041" spans="1:4" x14ac:dyDescent="0.2">
      <c r="A1041" s="34"/>
      <c r="B1041" s="34"/>
      <c r="C1041" s="34"/>
      <c r="D1041" s="34"/>
    </row>
    <row r="1042" spans="1:4" x14ac:dyDescent="0.2">
      <c r="A1042" s="34"/>
      <c r="B1042" s="34"/>
      <c r="C1042" s="34"/>
      <c r="D1042" s="34"/>
    </row>
    <row r="1043" spans="1:4" x14ac:dyDescent="0.2">
      <c r="A1043" s="34"/>
      <c r="B1043" s="34"/>
      <c r="C1043" s="34"/>
      <c r="D1043" s="34"/>
    </row>
    <row r="1044" spans="1:4" x14ac:dyDescent="0.2">
      <c r="A1044" s="34"/>
      <c r="B1044" s="34"/>
      <c r="C1044" s="34"/>
      <c r="D1044" s="34"/>
    </row>
    <row r="1045" spans="1:4" x14ac:dyDescent="0.2">
      <c r="A1045" s="34"/>
      <c r="B1045" s="34"/>
      <c r="C1045" s="34"/>
      <c r="D1045" s="34"/>
    </row>
    <row r="1046" spans="1:4" x14ac:dyDescent="0.2">
      <c r="A1046" s="34"/>
      <c r="B1046" s="34"/>
      <c r="C1046" s="34"/>
      <c r="D1046" s="34"/>
    </row>
    <row r="1047" spans="1:4" x14ac:dyDescent="0.2">
      <c r="A1047" s="34"/>
      <c r="B1047" s="34"/>
      <c r="C1047" s="34"/>
      <c r="D1047" s="34"/>
    </row>
    <row r="1048" spans="1:4" x14ac:dyDescent="0.2">
      <c r="A1048" s="34"/>
      <c r="B1048" s="34"/>
      <c r="C1048" s="34"/>
      <c r="D1048" s="34"/>
    </row>
    <row r="1049" spans="1:4" x14ac:dyDescent="0.2">
      <c r="A1049" s="34"/>
      <c r="B1049" s="34"/>
      <c r="C1049" s="34"/>
      <c r="D1049" s="34"/>
    </row>
    <row r="1050" spans="1:4" x14ac:dyDescent="0.2">
      <c r="A1050" s="34"/>
      <c r="B1050" s="34"/>
      <c r="C1050" s="34"/>
      <c r="D1050" s="34"/>
    </row>
    <row r="1051" spans="1:4" x14ac:dyDescent="0.2">
      <c r="A1051" s="34"/>
      <c r="B1051" s="34"/>
      <c r="C1051" s="34"/>
      <c r="D1051" s="34"/>
    </row>
    <row r="1052" spans="1:4" x14ac:dyDescent="0.2">
      <c r="A1052" s="34"/>
      <c r="B1052" s="34"/>
      <c r="C1052" s="34"/>
      <c r="D1052" s="34"/>
    </row>
    <row r="1053" spans="1:4" x14ac:dyDescent="0.2">
      <c r="A1053" s="34"/>
      <c r="B1053" s="34"/>
      <c r="C1053" s="34"/>
      <c r="D1053" s="34"/>
    </row>
    <row r="1054" spans="1:4" x14ac:dyDescent="0.2">
      <c r="A1054" s="34"/>
      <c r="B1054" s="34"/>
      <c r="C1054" s="34"/>
      <c r="D1054" s="34"/>
    </row>
    <row r="1055" spans="1:4" x14ac:dyDescent="0.2">
      <c r="A1055" s="34"/>
      <c r="B1055" s="34"/>
      <c r="C1055" s="34"/>
      <c r="D1055" s="34"/>
    </row>
    <row r="1056" spans="1:4" x14ac:dyDescent="0.2">
      <c r="A1056" s="34"/>
      <c r="B1056" s="34"/>
      <c r="C1056" s="34"/>
      <c r="D1056" s="34"/>
    </row>
    <row r="1057" spans="1:4" x14ac:dyDescent="0.2">
      <c r="A1057" s="34"/>
      <c r="B1057" s="34"/>
      <c r="C1057" s="34"/>
      <c r="D1057" s="34"/>
    </row>
    <row r="1058" spans="1:4" x14ac:dyDescent="0.2">
      <c r="A1058" s="34"/>
      <c r="B1058" s="34"/>
      <c r="C1058" s="34"/>
      <c r="D1058" s="34"/>
    </row>
    <row r="1059" spans="1:4" x14ac:dyDescent="0.2">
      <c r="A1059" s="34"/>
      <c r="B1059" s="34"/>
      <c r="C1059" s="34"/>
      <c r="D1059" s="34"/>
    </row>
    <row r="1060" spans="1:4" x14ac:dyDescent="0.2">
      <c r="A1060" s="34"/>
      <c r="B1060" s="34"/>
      <c r="C1060" s="34"/>
      <c r="D1060" s="34"/>
    </row>
    <row r="1061" spans="1:4" x14ac:dyDescent="0.2">
      <c r="A1061" s="34"/>
      <c r="B1061" s="34"/>
      <c r="C1061" s="34"/>
      <c r="D1061" s="34"/>
    </row>
    <row r="1062" spans="1:4" x14ac:dyDescent="0.2">
      <c r="A1062" s="34"/>
      <c r="B1062" s="34"/>
      <c r="C1062" s="34"/>
      <c r="D1062" s="34"/>
    </row>
    <row r="1063" spans="1:4" x14ac:dyDescent="0.2">
      <c r="A1063" s="34"/>
      <c r="B1063" s="34"/>
      <c r="C1063" s="34"/>
      <c r="D1063" s="34"/>
    </row>
    <row r="1064" spans="1:4" x14ac:dyDescent="0.2">
      <c r="A1064" s="34"/>
      <c r="B1064" s="34"/>
      <c r="C1064" s="34"/>
      <c r="D1064" s="34"/>
    </row>
    <row r="1065" spans="1:4" x14ac:dyDescent="0.2">
      <c r="A1065" s="34"/>
      <c r="B1065" s="34"/>
      <c r="C1065" s="34"/>
      <c r="D1065" s="34"/>
    </row>
    <row r="1066" spans="1:4" x14ac:dyDescent="0.2">
      <c r="A1066" s="34"/>
      <c r="B1066" s="34"/>
      <c r="C1066" s="34"/>
      <c r="D1066" s="34"/>
    </row>
    <row r="1067" spans="1:4" x14ac:dyDescent="0.2">
      <c r="A1067" s="34"/>
      <c r="B1067" s="34"/>
      <c r="C1067" s="34"/>
      <c r="D1067" s="34"/>
    </row>
    <row r="1068" spans="1:4" x14ac:dyDescent="0.2">
      <c r="A1068" s="34"/>
      <c r="B1068" s="34"/>
      <c r="C1068" s="34"/>
      <c r="D1068" s="34"/>
    </row>
    <row r="1069" spans="1:4" x14ac:dyDescent="0.2">
      <c r="A1069" s="34"/>
      <c r="B1069" s="34"/>
      <c r="C1069" s="34"/>
      <c r="D1069" s="34"/>
    </row>
    <row r="1070" spans="1:4" x14ac:dyDescent="0.2">
      <c r="A1070" s="34"/>
      <c r="B1070" s="34"/>
      <c r="C1070" s="34"/>
      <c r="D1070" s="34"/>
    </row>
    <row r="1071" spans="1:4" x14ac:dyDescent="0.2">
      <c r="A1071" s="34"/>
      <c r="B1071" s="34"/>
      <c r="C1071" s="34"/>
      <c r="D1071" s="34"/>
    </row>
    <row r="1072" spans="1:4" x14ac:dyDescent="0.2">
      <c r="A1072" s="34"/>
      <c r="B1072" s="34"/>
      <c r="C1072" s="34"/>
      <c r="D1072" s="34"/>
    </row>
    <row r="1073" spans="1:4" x14ac:dyDescent="0.2">
      <c r="A1073" s="34"/>
      <c r="B1073" s="34"/>
      <c r="C1073" s="34"/>
      <c r="D1073" s="34"/>
    </row>
    <row r="1074" spans="1:4" x14ac:dyDescent="0.2">
      <c r="A1074" s="34"/>
      <c r="B1074" s="34"/>
      <c r="C1074" s="34"/>
      <c r="D1074" s="34"/>
    </row>
    <row r="1075" spans="1:4" x14ac:dyDescent="0.2">
      <c r="A1075" s="34"/>
      <c r="B1075" s="34"/>
      <c r="C1075" s="34"/>
      <c r="D1075" s="34"/>
    </row>
    <row r="1076" spans="1:4" x14ac:dyDescent="0.2">
      <c r="A1076" s="34"/>
      <c r="B1076" s="34"/>
      <c r="C1076" s="34"/>
      <c r="D1076" s="34"/>
    </row>
    <row r="1077" spans="1:4" x14ac:dyDescent="0.2">
      <c r="A1077" s="34"/>
      <c r="B1077" s="34"/>
      <c r="C1077" s="34"/>
      <c r="D1077" s="34"/>
    </row>
    <row r="1078" spans="1:4" x14ac:dyDescent="0.2">
      <c r="A1078" s="34"/>
      <c r="B1078" s="34"/>
      <c r="C1078" s="34"/>
      <c r="D1078" s="34"/>
    </row>
    <row r="1079" spans="1:4" x14ac:dyDescent="0.2">
      <c r="A1079" s="34"/>
      <c r="B1079" s="34"/>
      <c r="C1079" s="34"/>
      <c r="D1079" s="34"/>
    </row>
    <row r="1080" spans="1:4" x14ac:dyDescent="0.2">
      <c r="A1080" s="34"/>
      <c r="B1080" s="34"/>
      <c r="C1080" s="34"/>
      <c r="D1080" s="34"/>
    </row>
    <row r="1081" spans="1:4" x14ac:dyDescent="0.2">
      <c r="A1081" s="34"/>
      <c r="B1081" s="34"/>
      <c r="C1081" s="34"/>
      <c r="D1081" s="34"/>
    </row>
    <row r="1082" spans="1:4" x14ac:dyDescent="0.2">
      <c r="A1082" s="34"/>
      <c r="B1082" s="34"/>
      <c r="C1082" s="34"/>
      <c r="D1082" s="34"/>
    </row>
    <row r="1083" spans="1:4" x14ac:dyDescent="0.2">
      <c r="A1083" s="34"/>
      <c r="B1083" s="34"/>
      <c r="C1083" s="34"/>
      <c r="D1083" s="34"/>
    </row>
    <row r="1084" spans="1:4" x14ac:dyDescent="0.2">
      <c r="A1084" s="34"/>
      <c r="B1084" s="34"/>
      <c r="C1084" s="34"/>
      <c r="D1084" s="34"/>
    </row>
    <row r="1085" spans="1:4" x14ac:dyDescent="0.2">
      <c r="A1085" s="34"/>
      <c r="B1085" s="34"/>
      <c r="C1085" s="34"/>
      <c r="D1085" s="34"/>
    </row>
    <row r="1086" spans="1:4" x14ac:dyDescent="0.2">
      <c r="A1086" s="34"/>
      <c r="B1086" s="34"/>
      <c r="C1086" s="34"/>
      <c r="D1086" s="34"/>
    </row>
    <row r="1087" spans="1:4" x14ac:dyDescent="0.2">
      <c r="A1087" s="34"/>
      <c r="B1087" s="34"/>
      <c r="C1087" s="34"/>
      <c r="D1087" s="34"/>
    </row>
    <row r="1088" spans="1:4" x14ac:dyDescent="0.2">
      <c r="A1088" s="34"/>
      <c r="B1088" s="34"/>
      <c r="C1088" s="34"/>
      <c r="D1088" s="34"/>
    </row>
    <row r="1089" spans="1:4" x14ac:dyDescent="0.2">
      <c r="A1089" s="34"/>
      <c r="B1089" s="34"/>
      <c r="C1089" s="34"/>
      <c r="D1089" s="34"/>
    </row>
    <row r="1090" spans="1:4" x14ac:dyDescent="0.2">
      <c r="A1090" s="34"/>
      <c r="B1090" s="34"/>
      <c r="C1090" s="34"/>
      <c r="D1090" s="34"/>
    </row>
    <row r="1091" spans="1:4" x14ac:dyDescent="0.2">
      <c r="A1091" s="34"/>
      <c r="B1091" s="34"/>
      <c r="C1091" s="34"/>
      <c r="D1091" s="34"/>
    </row>
    <row r="1092" spans="1:4" x14ac:dyDescent="0.2">
      <c r="A1092" s="34"/>
      <c r="B1092" s="34"/>
      <c r="C1092" s="34"/>
      <c r="D1092" s="34"/>
    </row>
    <row r="1093" spans="1:4" x14ac:dyDescent="0.2">
      <c r="A1093" s="34"/>
      <c r="B1093" s="34"/>
      <c r="C1093" s="34"/>
      <c r="D1093" s="34"/>
    </row>
    <row r="1094" spans="1:4" x14ac:dyDescent="0.2">
      <c r="A1094" s="34"/>
      <c r="B1094" s="34"/>
      <c r="C1094" s="34"/>
      <c r="D1094" s="34"/>
    </row>
    <row r="1095" spans="1:4" x14ac:dyDescent="0.2">
      <c r="A1095" s="34"/>
      <c r="B1095" s="34"/>
      <c r="C1095" s="34"/>
      <c r="D1095" s="34"/>
    </row>
    <row r="1096" spans="1:4" x14ac:dyDescent="0.2">
      <c r="A1096" s="34"/>
      <c r="B1096" s="34"/>
      <c r="C1096" s="34"/>
      <c r="D1096" s="34"/>
    </row>
    <row r="1097" spans="1:4" x14ac:dyDescent="0.2">
      <c r="A1097" s="34"/>
      <c r="B1097" s="34"/>
      <c r="C1097" s="34"/>
      <c r="D1097" s="34"/>
    </row>
    <row r="1098" spans="1:4" x14ac:dyDescent="0.2">
      <c r="A1098" s="34"/>
      <c r="B1098" s="34"/>
      <c r="C1098" s="34"/>
      <c r="D1098" s="34"/>
    </row>
    <row r="1099" spans="1:4" x14ac:dyDescent="0.2">
      <c r="A1099" s="34"/>
      <c r="B1099" s="34"/>
      <c r="C1099" s="34"/>
      <c r="D1099" s="34"/>
    </row>
    <row r="1100" spans="1:4" x14ac:dyDescent="0.2">
      <c r="A1100" s="34"/>
      <c r="B1100" s="34"/>
      <c r="C1100" s="34"/>
      <c r="D1100" s="34"/>
    </row>
    <row r="1101" spans="1:4" x14ac:dyDescent="0.2">
      <c r="A1101" s="34"/>
      <c r="B1101" s="34"/>
      <c r="C1101" s="34"/>
      <c r="D1101" s="34"/>
    </row>
    <row r="1102" spans="1:4" x14ac:dyDescent="0.2">
      <c r="A1102" s="34"/>
      <c r="B1102" s="34"/>
      <c r="C1102" s="34"/>
      <c r="D1102" s="34"/>
    </row>
    <row r="1103" spans="1:4" x14ac:dyDescent="0.2">
      <c r="A1103" s="34"/>
      <c r="B1103" s="34"/>
      <c r="C1103" s="34"/>
      <c r="D1103" s="34"/>
    </row>
    <row r="1104" spans="1:4" x14ac:dyDescent="0.2">
      <c r="A1104" s="34"/>
      <c r="B1104" s="34"/>
      <c r="C1104" s="34"/>
      <c r="D1104" s="34"/>
    </row>
    <row r="1105" spans="1:4" x14ac:dyDescent="0.2">
      <c r="A1105" s="34"/>
      <c r="B1105" s="34"/>
      <c r="C1105" s="34"/>
      <c r="D1105" s="34"/>
    </row>
    <row r="1106" spans="1:4" x14ac:dyDescent="0.2">
      <c r="A1106" s="34"/>
      <c r="B1106" s="34"/>
      <c r="C1106" s="34"/>
      <c r="D1106" s="34"/>
    </row>
    <row r="1107" spans="1:4" x14ac:dyDescent="0.2">
      <c r="A1107" s="34"/>
      <c r="B1107" s="34"/>
      <c r="C1107" s="34"/>
      <c r="D1107" s="34"/>
    </row>
    <row r="1108" spans="1:4" x14ac:dyDescent="0.2">
      <c r="A1108" s="34"/>
      <c r="B1108" s="34"/>
      <c r="C1108" s="34"/>
      <c r="D1108" s="34"/>
    </row>
    <row r="1109" spans="1:4" x14ac:dyDescent="0.2">
      <c r="A1109" s="34"/>
      <c r="B1109" s="34"/>
      <c r="C1109" s="34"/>
      <c r="D1109" s="34"/>
    </row>
    <row r="1110" spans="1:4" x14ac:dyDescent="0.2">
      <c r="A1110" s="34"/>
      <c r="B1110" s="34"/>
      <c r="C1110" s="34"/>
      <c r="D1110" s="34"/>
    </row>
    <row r="1111" spans="1:4" x14ac:dyDescent="0.2">
      <c r="A1111" s="34"/>
      <c r="B1111" s="34"/>
      <c r="C1111" s="34"/>
      <c r="D1111" s="34"/>
    </row>
    <row r="1112" spans="1:4" x14ac:dyDescent="0.2">
      <c r="A1112" s="34"/>
      <c r="B1112" s="34"/>
      <c r="C1112" s="34"/>
      <c r="D1112" s="34"/>
    </row>
    <row r="1113" spans="1:4" x14ac:dyDescent="0.2">
      <c r="A1113" s="34"/>
      <c r="B1113" s="34"/>
      <c r="C1113" s="34"/>
      <c r="D1113" s="34"/>
    </row>
    <row r="1114" spans="1:4" x14ac:dyDescent="0.2">
      <c r="A1114" s="34"/>
      <c r="B1114" s="34"/>
      <c r="C1114" s="34"/>
      <c r="D1114" s="34"/>
    </row>
    <row r="1115" spans="1:4" x14ac:dyDescent="0.2">
      <c r="A1115" s="34"/>
      <c r="B1115" s="34"/>
      <c r="C1115" s="34"/>
      <c r="D1115" s="34"/>
    </row>
    <row r="1116" spans="1:4" x14ac:dyDescent="0.2">
      <c r="A1116" s="34"/>
      <c r="B1116" s="34"/>
      <c r="C1116" s="34"/>
      <c r="D1116" s="34"/>
    </row>
    <row r="1117" spans="1:4" x14ac:dyDescent="0.2">
      <c r="A1117" s="34"/>
      <c r="B1117" s="34"/>
      <c r="C1117" s="34"/>
      <c r="D1117" s="34"/>
    </row>
    <row r="1118" spans="1:4" x14ac:dyDescent="0.2">
      <c r="A1118" s="34"/>
      <c r="B1118" s="34"/>
      <c r="C1118" s="34"/>
      <c r="D1118" s="34"/>
    </row>
    <row r="1119" spans="1:4" x14ac:dyDescent="0.2">
      <c r="A1119" s="34"/>
      <c r="B1119" s="34"/>
      <c r="C1119" s="34"/>
      <c r="D1119" s="34"/>
    </row>
    <row r="1120" spans="1:4" x14ac:dyDescent="0.2">
      <c r="A1120" s="34"/>
      <c r="B1120" s="34"/>
      <c r="C1120" s="34"/>
      <c r="D1120" s="34"/>
    </row>
    <row r="1121" spans="1:4" x14ac:dyDescent="0.2">
      <c r="A1121" s="34"/>
      <c r="B1121" s="34"/>
      <c r="C1121" s="34"/>
      <c r="D1121" s="34"/>
    </row>
    <row r="1122" spans="1:4" x14ac:dyDescent="0.2">
      <c r="A1122" s="34"/>
      <c r="B1122" s="34"/>
      <c r="C1122" s="34"/>
      <c r="D1122" s="34"/>
    </row>
    <row r="1123" spans="1:4" x14ac:dyDescent="0.2">
      <c r="A1123" s="34"/>
      <c r="B1123" s="34"/>
      <c r="C1123" s="34"/>
      <c r="D1123" s="34"/>
    </row>
    <row r="1124" spans="1:4" x14ac:dyDescent="0.2">
      <c r="A1124" s="34"/>
      <c r="B1124" s="34"/>
      <c r="C1124" s="34"/>
      <c r="D1124" s="34"/>
    </row>
    <row r="1125" spans="1:4" x14ac:dyDescent="0.2">
      <c r="A1125" s="34"/>
      <c r="B1125" s="34"/>
      <c r="C1125" s="34"/>
      <c r="D1125" s="34"/>
    </row>
    <row r="1126" spans="1:4" x14ac:dyDescent="0.2">
      <c r="A1126" s="34"/>
      <c r="B1126" s="34"/>
      <c r="C1126" s="34"/>
      <c r="D1126" s="34"/>
    </row>
    <row r="1127" spans="1:4" x14ac:dyDescent="0.2">
      <c r="A1127" s="34"/>
      <c r="B1127" s="34"/>
      <c r="C1127" s="34"/>
      <c r="D1127" s="34"/>
    </row>
    <row r="1128" spans="1:4" x14ac:dyDescent="0.2">
      <c r="A1128" s="34"/>
      <c r="B1128" s="34"/>
      <c r="C1128" s="34"/>
      <c r="D1128" s="34"/>
    </row>
    <row r="1129" spans="1:4" x14ac:dyDescent="0.2">
      <c r="A1129" s="34"/>
      <c r="B1129" s="34"/>
      <c r="C1129" s="34"/>
      <c r="D1129" s="34"/>
    </row>
    <row r="1130" spans="1:4" x14ac:dyDescent="0.2">
      <c r="A1130" s="34"/>
      <c r="B1130" s="34"/>
      <c r="C1130" s="34"/>
      <c r="D1130" s="34"/>
    </row>
    <row r="1131" spans="1:4" x14ac:dyDescent="0.2">
      <c r="A1131" s="34"/>
      <c r="B1131" s="34"/>
      <c r="C1131" s="34"/>
      <c r="D1131" s="34"/>
    </row>
    <row r="1132" spans="1:4" x14ac:dyDescent="0.2">
      <c r="A1132" s="34"/>
      <c r="B1132" s="34"/>
      <c r="C1132" s="34"/>
      <c r="D1132" s="34"/>
    </row>
    <row r="1133" spans="1:4" x14ac:dyDescent="0.2">
      <c r="A1133" s="34"/>
      <c r="B1133" s="34"/>
      <c r="C1133" s="34"/>
      <c r="D1133" s="34"/>
    </row>
    <row r="1134" spans="1:4" x14ac:dyDescent="0.2">
      <c r="A1134" s="34"/>
      <c r="B1134" s="34"/>
      <c r="C1134" s="34"/>
      <c r="D1134" s="34"/>
    </row>
    <row r="1135" spans="1:4" x14ac:dyDescent="0.2">
      <c r="A1135" s="34"/>
      <c r="B1135" s="34"/>
      <c r="C1135" s="34"/>
      <c r="D1135" s="34"/>
    </row>
    <row r="1136" spans="1:4" x14ac:dyDescent="0.2">
      <c r="A1136" s="34"/>
      <c r="B1136" s="34"/>
      <c r="C1136" s="34"/>
      <c r="D1136" s="34"/>
    </row>
    <row r="1137" spans="1:4" x14ac:dyDescent="0.2">
      <c r="A1137" s="34"/>
      <c r="B1137" s="34"/>
      <c r="C1137" s="34"/>
      <c r="D1137" s="34"/>
    </row>
    <row r="1138" spans="1:4" x14ac:dyDescent="0.2">
      <c r="A1138" s="34"/>
      <c r="B1138" s="34"/>
      <c r="C1138" s="34"/>
      <c r="D1138" s="34"/>
    </row>
    <row r="1139" spans="1:4" x14ac:dyDescent="0.2">
      <c r="A1139" s="34"/>
      <c r="B1139" s="34"/>
      <c r="C1139" s="34"/>
      <c r="D1139" s="34"/>
    </row>
    <row r="1140" spans="1:4" x14ac:dyDescent="0.2">
      <c r="A1140" s="34"/>
      <c r="B1140" s="34"/>
      <c r="C1140" s="34"/>
      <c r="D1140" s="34"/>
    </row>
    <row r="1141" spans="1:4" x14ac:dyDescent="0.2">
      <c r="A1141" s="34"/>
      <c r="B1141" s="34"/>
      <c r="C1141" s="34"/>
      <c r="D1141" s="34"/>
    </row>
    <row r="1142" spans="1:4" x14ac:dyDescent="0.2">
      <c r="A1142" s="34"/>
      <c r="B1142" s="34"/>
      <c r="C1142" s="34"/>
      <c r="D1142" s="34"/>
    </row>
    <row r="1143" spans="1:4" x14ac:dyDescent="0.2">
      <c r="A1143" s="34"/>
      <c r="B1143" s="34"/>
      <c r="C1143" s="34"/>
      <c r="D1143" s="34"/>
    </row>
    <row r="1144" spans="1:4" x14ac:dyDescent="0.2">
      <c r="A1144" s="34"/>
      <c r="B1144" s="34"/>
      <c r="C1144" s="34"/>
      <c r="D1144" s="34"/>
    </row>
    <row r="1145" spans="1:4" x14ac:dyDescent="0.2">
      <c r="A1145" s="34"/>
      <c r="B1145" s="34"/>
      <c r="C1145" s="34"/>
      <c r="D1145" s="34"/>
    </row>
    <row r="1146" spans="1:4" x14ac:dyDescent="0.2">
      <c r="A1146" s="34"/>
      <c r="B1146" s="34"/>
      <c r="C1146" s="34"/>
      <c r="D1146" s="34"/>
    </row>
    <row r="1147" spans="1:4" x14ac:dyDescent="0.2">
      <c r="A1147" s="34"/>
      <c r="B1147" s="34"/>
      <c r="C1147" s="34"/>
      <c r="D1147" s="34"/>
    </row>
    <row r="1148" spans="1:4" x14ac:dyDescent="0.2">
      <c r="A1148" s="34"/>
      <c r="B1148" s="34"/>
      <c r="C1148" s="34"/>
      <c r="D1148" s="34"/>
    </row>
    <row r="1149" spans="1:4" x14ac:dyDescent="0.2">
      <c r="A1149" s="34"/>
      <c r="B1149" s="34"/>
      <c r="C1149" s="34"/>
      <c r="D1149" s="34"/>
    </row>
    <row r="1150" spans="1:4" x14ac:dyDescent="0.2">
      <c r="A1150" s="34"/>
      <c r="B1150" s="34"/>
      <c r="C1150" s="34"/>
      <c r="D1150" s="34"/>
    </row>
    <row r="1151" spans="1:4" x14ac:dyDescent="0.2">
      <c r="A1151" s="34"/>
      <c r="B1151" s="34"/>
      <c r="C1151" s="34"/>
      <c r="D1151" s="34"/>
    </row>
    <row r="1152" spans="1:4" x14ac:dyDescent="0.2">
      <c r="A1152" s="34"/>
      <c r="B1152" s="34"/>
      <c r="C1152" s="34"/>
      <c r="D1152" s="34"/>
    </row>
    <row r="1153" spans="1:4" x14ac:dyDescent="0.2">
      <c r="A1153" s="34"/>
      <c r="B1153" s="34"/>
      <c r="C1153" s="34"/>
      <c r="D1153" s="34"/>
    </row>
    <row r="1154" spans="1:4" x14ac:dyDescent="0.2">
      <c r="A1154" s="34"/>
      <c r="B1154" s="34"/>
      <c r="C1154" s="34"/>
      <c r="D1154" s="34"/>
    </row>
    <row r="1155" spans="1:4" x14ac:dyDescent="0.2">
      <c r="A1155" s="34"/>
      <c r="B1155" s="34"/>
      <c r="C1155" s="34"/>
      <c r="D1155" s="34"/>
    </row>
    <row r="1156" spans="1:4" x14ac:dyDescent="0.2">
      <c r="A1156" s="34"/>
      <c r="B1156" s="34"/>
      <c r="C1156" s="34"/>
      <c r="D1156" s="34"/>
    </row>
    <row r="1157" spans="1:4" x14ac:dyDescent="0.2">
      <c r="A1157" s="34"/>
      <c r="B1157" s="34"/>
      <c r="C1157" s="34"/>
      <c r="D1157" s="34"/>
    </row>
    <row r="1158" spans="1:4" x14ac:dyDescent="0.2">
      <c r="A1158" s="34"/>
      <c r="B1158" s="34"/>
      <c r="C1158" s="34"/>
      <c r="D1158" s="34"/>
    </row>
    <row r="1159" spans="1:4" x14ac:dyDescent="0.2">
      <c r="A1159" s="34"/>
      <c r="B1159" s="34"/>
      <c r="C1159" s="34"/>
      <c r="D1159" s="34"/>
    </row>
    <row r="1160" spans="1:4" x14ac:dyDescent="0.2">
      <c r="A1160" s="34"/>
      <c r="B1160" s="34"/>
      <c r="C1160" s="34"/>
      <c r="D1160" s="34"/>
    </row>
    <row r="1161" spans="1:4" x14ac:dyDescent="0.2">
      <c r="A1161" s="34"/>
      <c r="B1161" s="34"/>
      <c r="C1161" s="34"/>
      <c r="D1161" s="34"/>
    </row>
    <row r="1162" spans="1:4" x14ac:dyDescent="0.2">
      <c r="A1162" s="34"/>
      <c r="B1162" s="34"/>
      <c r="C1162" s="34"/>
      <c r="D1162" s="34"/>
    </row>
    <row r="1163" spans="1:4" x14ac:dyDescent="0.2">
      <c r="A1163" s="34"/>
      <c r="B1163" s="34"/>
      <c r="C1163" s="34"/>
      <c r="D1163" s="34"/>
    </row>
    <row r="1164" spans="1:4" x14ac:dyDescent="0.2">
      <c r="A1164" s="34"/>
      <c r="B1164" s="34"/>
      <c r="C1164" s="34"/>
      <c r="D1164" s="34"/>
    </row>
    <row r="1165" spans="1:4" x14ac:dyDescent="0.2">
      <c r="A1165" s="34"/>
      <c r="B1165" s="34"/>
      <c r="C1165" s="34"/>
      <c r="D1165" s="34"/>
    </row>
    <row r="1166" spans="1:4" x14ac:dyDescent="0.2">
      <c r="A1166" s="34"/>
      <c r="B1166" s="34"/>
      <c r="C1166" s="34"/>
      <c r="D1166" s="34"/>
    </row>
    <row r="1167" spans="1:4" x14ac:dyDescent="0.2">
      <c r="A1167" s="34"/>
      <c r="B1167" s="34"/>
      <c r="C1167" s="34"/>
      <c r="D1167" s="34"/>
    </row>
    <row r="1168" spans="1:4" x14ac:dyDescent="0.2">
      <c r="A1168" s="34"/>
      <c r="B1168" s="34"/>
      <c r="C1168" s="34"/>
      <c r="D1168" s="34"/>
    </row>
    <row r="1169" spans="1:4" x14ac:dyDescent="0.2">
      <c r="A1169" s="34"/>
      <c r="B1169" s="34"/>
      <c r="C1169" s="34"/>
      <c r="D1169" s="34"/>
    </row>
    <row r="1170" spans="1:4" x14ac:dyDescent="0.2">
      <c r="A1170" s="34"/>
      <c r="B1170" s="34"/>
      <c r="C1170" s="34"/>
      <c r="D1170" s="34"/>
    </row>
    <row r="1171" spans="1:4" x14ac:dyDescent="0.2">
      <c r="A1171" s="34"/>
      <c r="B1171" s="34"/>
      <c r="C1171" s="34"/>
      <c r="D1171" s="34"/>
    </row>
    <row r="1172" spans="1:4" x14ac:dyDescent="0.2">
      <c r="A1172" s="34"/>
      <c r="B1172" s="34"/>
      <c r="C1172" s="34"/>
      <c r="D1172" s="34"/>
    </row>
    <row r="1173" spans="1:4" x14ac:dyDescent="0.2">
      <c r="A1173" s="34"/>
      <c r="B1173" s="34"/>
      <c r="C1173" s="34"/>
      <c r="D1173" s="34"/>
    </row>
    <row r="1174" spans="1:4" x14ac:dyDescent="0.2">
      <c r="A1174" s="34"/>
      <c r="B1174" s="34"/>
      <c r="C1174" s="34"/>
      <c r="D1174" s="34"/>
    </row>
    <row r="1175" spans="1:4" x14ac:dyDescent="0.2">
      <c r="A1175" s="34"/>
      <c r="B1175" s="34"/>
      <c r="C1175" s="34"/>
      <c r="D1175" s="34"/>
    </row>
    <row r="1176" spans="1:4" x14ac:dyDescent="0.2">
      <c r="A1176" s="34"/>
      <c r="B1176" s="34"/>
      <c r="C1176" s="34"/>
      <c r="D1176" s="34"/>
    </row>
    <row r="1177" spans="1:4" x14ac:dyDescent="0.2">
      <c r="A1177" s="34"/>
      <c r="B1177" s="34"/>
      <c r="C1177" s="34"/>
      <c r="D1177" s="34"/>
    </row>
    <row r="1178" spans="1:4" x14ac:dyDescent="0.2">
      <c r="A1178" s="34"/>
      <c r="B1178" s="34"/>
      <c r="C1178" s="34"/>
      <c r="D1178" s="34"/>
    </row>
    <row r="1179" spans="1:4" x14ac:dyDescent="0.2">
      <c r="A1179" s="34"/>
      <c r="B1179" s="34"/>
      <c r="C1179" s="34"/>
      <c r="D1179" s="34"/>
    </row>
    <row r="1180" spans="1:4" x14ac:dyDescent="0.2">
      <c r="A1180" s="34"/>
      <c r="B1180" s="34"/>
      <c r="C1180" s="34"/>
      <c r="D1180" s="34"/>
    </row>
    <row r="1181" spans="1:4" x14ac:dyDescent="0.2">
      <c r="A1181" s="34"/>
      <c r="B1181" s="34"/>
      <c r="C1181" s="34"/>
      <c r="D1181" s="34"/>
    </row>
    <row r="1182" spans="1:4" x14ac:dyDescent="0.2">
      <c r="A1182" s="34"/>
      <c r="B1182" s="34"/>
      <c r="C1182" s="34"/>
      <c r="D1182" s="34"/>
    </row>
    <row r="1183" spans="1:4" x14ac:dyDescent="0.2">
      <c r="A1183" s="34"/>
      <c r="B1183" s="34"/>
      <c r="C1183" s="34"/>
      <c r="D1183" s="34"/>
    </row>
    <row r="1184" spans="1:4" x14ac:dyDescent="0.2">
      <c r="A1184" s="34"/>
      <c r="B1184" s="34"/>
      <c r="C1184" s="34"/>
      <c r="D1184" s="34"/>
    </row>
    <row r="1185" spans="1:4" x14ac:dyDescent="0.2">
      <c r="A1185" s="34"/>
      <c r="B1185" s="34"/>
      <c r="C1185" s="34"/>
      <c r="D1185" s="34"/>
    </row>
    <row r="1186" spans="1:4" x14ac:dyDescent="0.2">
      <c r="A1186" s="34"/>
      <c r="B1186" s="34"/>
      <c r="C1186" s="34"/>
      <c r="D1186" s="34"/>
    </row>
    <row r="1187" spans="1:4" x14ac:dyDescent="0.2">
      <c r="A1187" s="34"/>
      <c r="B1187" s="34"/>
      <c r="C1187" s="34"/>
      <c r="D1187" s="34"/>
    </row>
    <row r="1188" spans="1:4" x14ac:dyDescent="0.2">
      <c r="A1188" s="34"/>
      <c r="B1188" s="34"/>
      <c r="C1188" s="34"/>
      <c r="D1188" s="34"/>
    </row>
    <row r="1189" spans="1:4" x14ac:dyDescent="0.2">
      <c r="A1189" s="34"/>
      <c r="B1189" s="34"/>
      <c r="C1189" s="34"/>
      <c r="D1189" s="34"/>
    </row>
    <row r="1190" spans="1:4" x14ac:dyDescent="0.2">
      <c r="A1190" s="34"/>
      <c r="B1190" s="34"/>
      <c r="C1190" s="34"/>
      <c r="D1190" s="34"/>
    </row>
    <row r="1191" spans="1:4" x14ac:dyDescent="0.2">
      <c r="A1191" s="34"/>
      <c r="B1191" s="34"/>
      <c r="C1191" s="34"/>
      <c r="D1191" s="34"/>
    </row>
    <row r="1192" spans="1:4" x14ac:dyDescent="0.2">
      <c r="A1192" s="34"/>
      <c r="B1192" s="34"/>
      <c r="C1192" s="34"/>
      <c r="D1192" s="34"/>
    </row>
    <row r="1193" spans="1:4" x14ac:dyDescent="0.2">
      <c r="A1193" s="34"/>
      <c r="B1193" s="34"/>
      <c r="C1193" s="34"/>
      <c r="D1193" s="34"/>
    </row>
    <row r="1194" spans="1:4" x14ac:dyDescent="0.2">
      <c r="A1194" s="34"/>
      <c r="B1194" s="34"/>
      <c r="C1194" s="34"/>
      <c r="D1194" s="34"/>
    </row>
    <row r="1195" spans="1:4" x14ac:dyDescent="0.2">
      <c r="A1195" s="34"/>
      <c r="B1195" s="34"/>
      <c r="C1195" s="34"/>
      <c r="D1195" s="34"/>
    </row>
    <row r="1196" spans="1:4" x14ac:dyDescent="0.2">
      <c r="A1196" s="34"/>
      <c r="B1196" s="34"/>
      <c r="C1196" s="34"/>
      <c r="D1196" s="34"/>
    </row>
    <row r="1197" spans="1:4" x14ac:dyDescent="0.2">
      <c r="A1197" s="34"/>
      <c r="B1197" s="34"/>
      <c r="C1197" s="34"/>
      <c r="D1197" s="34"/>
    </row>
    <row r="1198" spans="1:4" x14ac:dyDescent="0.2">
      <c r="A1198" s="34"/>
      <c r="B1198" s="34"/>
      <c r="C1198" s="34"/>
      <c r="D1198" s="34"/>
    </row>
    <row r="1199" spans="1:4" x14ac:dyDescent="0.2">
      <c r="A1199" s="34"/>
      <c r="B1199" s="34"/>
      <c r="C1199" s="34"/>
      <c r="D1199" s="34"/>
    </row>
    <row r="1200" spans="1:4" x14ac:dyDescent="0.2">
      <c r="A1200" s="34"/>
      <c r="B1200" s="34"/>
      <c r="C1200" s="34"/>
      <c r="D1200" s="34"/>
    </row>
    <row r="1201" spans="1:4" x14ac:dyDescent="0.2">
      <c r="A1201" s="34"/>
      <c r="B1201" s="34"/>
      <c r="C1201" s="34"/>
      <c r="D1201" s="34"/>
    </row>
    <row r="1202" spans="1:4" x14ac:dyDescent="0.2">
      <c r="A1202" s="34"/>
      <c r="B1202" s="34"/>
      <c r="C1202" s="34"/>
      <c r="D1202" s="34"/>
    </row>
    <row r="1203" spans="1:4" x14ac:dyDescent="0.2">
      <c r="A1203" s="34"/>
      <c r="B1203" s="34"/>
      <c r="C1203" s="34"/>
      <c r="D1203" s="34"/>
    </row>
    <row r="1204" spans="1:4" x14ac:dyDescent="0.2">
      <c r="A1204" s="34"/>
      <c r="B1204" s="34"/>
      <c r="C1204" s="34"/>
      <c r="D1204" s="34"/>
    </row>
    <row r="1205" spans="1:4" x14ac:dyDescent="0.2">
      <c r="A1205" s="34"/>
      <c r="B1205" s="34"/>
      <c r="C1205" s="34"/>
      <c r="D1205" s="34"/>
    </row>
    <row r="1206" spans="1:4" x14ac:dyDescent="0.2">
      <c r="A1206" s="34"/>
      <c r="B1206" s="34"/>
      <c r="C1206" s="34"/>
      <c r="D1206" s="34"/>
    </row>
    <row r="1207" spans="1:4" x14ac:dyDescent="0.2">
      <c r="A1207" s="34"/>
      <c r="B1207" s="34"/>
      <c r="C1207" s="34"/>
      <c r="D1207" s="34"/>
    </row>
    <row r="1208" spans="1:4" x14ac:dyDescent="0.2">
      <c r="A1208" s="34"/>
      <c r="B1208" s="34"/>
      <c r="C1208" s="34"/>
      <c r="D1208" s="34"/>
    </row>
    <row r="1209" spans="1:4" x14ac:dyDescent="0.2">
      <c r="A1209" s="34"/>
      <c r="B1209" s="34"/>
      <c r="C1209" s="34"/>
      <c r="D1209" s="34"/>
    </row>
    <row r="1210" spans="1:4" x14ac:dyDescent="0.2">
      <c r="A1210" s="34"/>
      <c r="B1210" s="34"/>
      <c r="C1210" s="34"/>
      <c r="D1210" s="34"/>
    </row>
    <row r="1211" spans="1:4" x14ac:dyDescent="0.2">
      <c r="A1211" s="34"/>
      <c r="B1211" s="34"/>
      <c r="C1211" s="34"/>
      <c r="D1211" s="34"/>
    </row>
    <row r="1212" spans="1:4" x14ac:dyDescent="0.2">
      <c r="A1212" s="34"/>
      <c r="B1212" s="34"/>
      <c r="C1212" s="34"/>
      <c r="D1212" s="34"/>
    </row>
    <row r="1213" spans="1:4" x14ac:dyDescent="0.2">
      <c r="A1213" s="34"/>
      <c r="B1213" s="34"/>
      <c r="C1213" s="34"/>
      <c r="D1213" s="34"/>
    </row>
    <row r="1214" spans="1:4" x14ac:dyDescent="0.2">
      <c r="A1214" s="34"/>
      <c r="B1214" s="34"/>
      <c r="C1214" s="34"/>
      <c r="D1214" s="34"/>
    </row>
    <row r="1215" spans="1:4" x14ac:dyDescent="0.2">
      <c r="A1215" s="34"/>
      <c r="B1215" s="34"/>
      <c r="C1215" s="34"/>
      <c r="D1215" s="34"/>
    </row>
    <row r="1216" spans="1:4" x14ac:dyDescent="0.2">
      <c r="A1216" s="34"/>
      <c r="B1216" s="34"/>
      <c r="C1216" s="34"/>
      <c r="D1216" s="34"/>
    </row>
    <row r="1217" spans="1:4" x14ac:dyDescent="0.2">
      <c r="A1217" s="34"/>
      <c r="B1217" s="34"/>
      <c r="C1217" s="34"/>
      <c r="D1217" s="34"/>
    </row>
    <row r="1218" spans="1:4" x14ac:dyDescent="0.2">
      <c r="A1218" s="34"/>
      <c r="B1218" s="34"/>
      <c r="C1218" s="34"/>
      <c r="D1218" s="34"/>
    </row>
    <row r="1219" spans="1:4" x14ac:dyDescent="0.2">
      <c r="A1219" s="34"/>
      <c r="B1219" s="34"/>
      <c r="C1219" s="34"/>
      <c r="D1219" s="34"/>
    </row>
    <row r="1220" spans="1:4" x14ac:dyDescent="0.2">
      <c r="A1220" s="34"/>
      <c r="B1220" s="34"/>
      <c r="C1220" s="34"/>
      <c r="D1220" s="34"/>
    </row>
    <row r="1221" spans="1:4" x14ac:dyDescent="0.2">
      <c r="A1221" s="34"/>
      <c r="B1221" s="34"/>
      <c r="C1221" s="34"/>
      <c r="D1221" s="34"/>
    </row>
    <row r="1222" spans="1:4" x14ac:dyDescent="0.2">
      <c r="A1222" s="34"/>
      <c r="B1222" s="34"/>
      <c r="C1222" s="34"/>
      <c r="D1222" s="34"/>
    </row>
    <row r="1223" spans="1:4" x14ac:dyDescent="0.2">
      <c r="A1223" s="34"/>
      <c r="B1223" s="34"/>
      <c r="C1223" s="34"/>
      <c r="D1223" s="34"/>
    </row>
    <row r="1224" spans="1:4" x14ac:dyDescent="0.2">
      <c r="A1224" s="34"/>
      <c r="B1224" s="34"/>
      <c r="C1224" s="34"/>
      <c r="D1224" s="34"/>
    </row>
    <row r="1225" spans="1:4" x14ac:dyDescent="0.2">
      <c r="A1225" s="34"/>
      <c r="B1225" s="34"/>
      <c r="C1225" s="34"/>
      <c r="D1225" s="34"/>
    </row>
    <row r="1226" spans="1:4" x14ac:dyDescent="0.2">
      <c r="A1226" s="34"/>
      <c r="B1226" s="34"/>
      <c r="C1226" s="34"/>
      <c r="D1226" s="34"/>
    </row>
    <row r="1227" spans="1:4" x14ac:dyDescent="0.2">
      <c r="A1227" s="34"/>
      <c r="B1227" s="34"/>
      <c r="C1227" s="34"/>
      <c r="D1227" s="34"/>
    </row>
    <row r="1228" spans="1:4" x14ac:dyDescent="0.2">
      <c r="A1228" s="34"/>
      <c r="B1228" s="34"/>
      <c r="C1228" s="34"/>
      <c r="D1228" s="34"/>
    </row>
    <row r="1229" spans="1:4" x14ac:dyDescent="0.2">
      <c r="A1229" s="34"/>
      <c r="B1229" s="34"/>
      <c r="C1229" s="34"/>
      <c r="D1229" s="34"/>
    </row>
    <row r="1230" spans="1:4" x14ac:dyDescent="0.2">
      <c r="A1230" s="34"/>
      <c r="B1230" s="34"/>
      <c r="C1230" s="34"/>
      <c r="D1230" s="34"/>
    </row>
    <row r="1231" spans="1:4" x14ac:dyDescent="0.2">
      <c r="A1231" s="34"/>
      <c r="B1231" s="34"/>
      <c r="C1231" s="34"/>
      <c r="D1231" s="34"/>
    </row>
    <row r="1232" spans="1:4" x14ac:dyDescent="0.2">
      <c r="A1232" s="34"/>
      <c r="B1232" s="34"/>
      <c r="C1232" s="34"/>
      <c r="D1232" s="34"/>
    </row>
    <row r="1233" spans="1:4" x14ac:dyDescent="0.2">
      <c r="A1233" s="34"/>
      <c r="B1233" s="34"/>
      <c r="C1233" s="34"/>
      <c r="D1233" s="34"/>
    </row>
    <row r="1234" spans="1:4" x14ac:dyDescent="0.2">
      <c r="A1234" s="34"/>
      <c r="B1234" s="34"/>
      <c r="C1234" s="34"/>
      <c r="D1234" s="34"/>
    </row>
    <row r="1235" spans="1:4" x14ac:dyDescent="0.2">
      <c r="A1235" s="34"/>
      <c r="B1235" s="34"/>
      <c r="C1235" s="34"/>
      <c r="D1235" s="34"/>
    </row>
    <row r="1236" spans="1:4" x14ac:dyDescent="0.2">
      <c r="A1236" s="34"/>
      <c r="B1236" s="34"/>
      <c r="C1236" s="34"/>
      <c r="D1236" s="34"/>
    </row>
    <row r="1237" spans="1:4" x14ac:dyDescent="0.2">
      <c r="A1237" s="34"/>
      <c r="B1237" s="34"/>
      <c r="C1237" s="34"/>
      <c r="D1237" s="34"/>
    </row>
    <row r="1238" spans="1:4" x14ac:dyDescent="0.2">
      <c r="A1238" s="34"/>
      <c r="B1238" s="34"/>
      <c r="C1238" s="34"/>
      <c r="D1238" s="34"/>
    </row>
    <row r="1239" spans="1:4" x14ac:dyDescent="0.2">
      <c r="A1239" s="34"/>
      <c r="B1239" s="34"/>
      <c r="C1239" s="34"/>
      <c r="D1239" s="34"/>
    </row>
    <row r="1240" spans="1:4" x14ac:dyDescent="0.2">
      <c r="A1240" s="34"/>
      <c r="B1240" s="34"/>
      <c r="C1240" s="34"/>
      <c r="D1240" s="34"/>
    </row>
    <row r="1241" spans="1:4" x14ac:dyDescent="0.2">
      <c r="A1241" s="34"/>
      <c r="B1241" s="34"/>
      <c r="C1241" s="34"/>
      <c r="D1241" s="34"/>
    </row>
    <row r="1242" spans="1:4" x14ac:dyDescent="0.2">
      <c r="A1242" s="34"/>
      <c r="B1242" s="34"/>
      <c r="C1242" s="34"/>
      <c r="D1242" s="34"/>
    </row>
    <row r="1243" spans="1:4" x14ac:dyDescent="0.2">
      <c r="A1243" s="34"/>
      <c r="B1243" s="34"/>
      <c r="C1243" s="34"/>
      <c r="D1243" s="34"/>
    </row>
    <row r="1244" spans="1:4" x14ac:dyDescent="0.2">
      <c r="A1244" s="34"/>
      <c r="B1244" s="34"/>
      <c r="C1244" s="34"/>
      <c r="D1244" s="34"/>
    </row>
    <row r="1245" spans="1:4" x14ac:dyDescent="0.2">
      <c r="A1245" s="34"/>
      <c r="B1245" s="34"/>
      <c r="C1245" s="34"/>
      <c r="D1245" s="34"/>
    </row>
    <row r="1246" spans="1:4" x14ac:dyDescent="0.2">
      <c r="A1246" s="34"/>
      <c r="B1246" s="34"/>
      <c r="C1246" s="34"/>
      <c r="D1246" s="34"/>
    </row>
    <row r="1247" spans="1:4" x14ac:dyDescent="0.2">
      <c r="A1247" s="34"/>
      <c r="B1247" s="34"/>
      <c r="C1247" s="34"/>
      <c r="D1247" s="34"/>
    </row>
    <row r="1248" spans="1:4" x14ac:dyDescent="0.2">
      <c r="A1248" s="34"/>
      <c r="B1248" s="34"/>
      <c r="C1248" s="34"/>
      <c r="D1248" s="34"/>
    </row>
    <row r="1249" spans="1:4" x14ac:dyDescent="0.2">
      <c r="A1249" s="34"/>
      <c r="B1249" s="34"/>
      <c r="C1249" s="34"/>
      <c r="D1249" s="34"/>
    </row>
    <row r="1250" spans="1:4" x14ac:dyDescent="0.2">
      <c r="A1250" s="34"/>
      <c r="B1250" s="34"/>
      <c r="C1250" s="34"/>
      <c r="D1250" s="34"/>
    </row>
    <row r="1251" spans="1:4" x14ac:dyDescent="0.2">
      <c r="A1251" s="34"/>
      <c r="B1251" s="34"/>
      <c r="C1251" s="34"/>
      <c r="D1251" s="34"/>
    </row>
    <row r="1252" spans="1:4" x14ac:dyDescent="0.2">
      <c r="A1252" s="34"/>
      <c r="B1252" s="34"/>
      <c r="C1252" s="34"/>
      <c r="D1252" s="34"/>
    </row>
    <row r="1253" spans="1:4" x14ac:dyDescent="0.2">
      <c r="A1253" s="34"/>
      <c r="B1253" s="34"/>
      <c r="C1253" s="34"/>
      <c r="D1253" s="34"/>
    </row>
    <row r="1254" spans="1:4" x14ac:dyDescent="0.2">
      <c r="A1254" s="34"/>
      <c r="B1254" s="34"/>
      <c r="C1254" s="34"/>
      <c r="D1254" s="34"/>
    </row>
    <row r="1255" spans="1:4" x14ac:dyDescent="0.2">
      <c r="A1255" s="34"/>
      <c r="B1255" s="34"/>
      <c r="C1255" s="34"/>
      <c r="D1255" s="34"/>
    </row>
    <row r="1256" spans="1:4" x14ac:dyDescent="0.2">
      <c r="A1256" s="34"/>
      <c r="B1256" s="34"/>
      <c r="C1256" s="34"/>
      <c r="D1256" s="34"/>
    </row>
    <row r="1257" spans="1:4" x14ac:dyDescent="0.2">
      <c r="A1257" s="34"/>
      <c r="B1257" s="34"/>
      <c r="C1257" s="34"/>
      <c r="D1257" s="34"/>
    </row>
    <row r="1258" spans="1:4" x14ac:dyDescent="0.2">
      <c r="A1258" s="34"/>
      <c r="B1258" s="34"/>
      <c r="C1258" s="34"/>
      <c r="D1258" s="34"/>
    </row>
    <row r="1259" spans="1:4" x14ac:dyDescent="0.2">
      <c r="A1259" s="34"/>
      <c r="B1259" s="34"/>
      <c r="C1259" s="34"/>
      <c r="D1259" s="34"/>
    </row>
    <row r="1260" spans="1:4" x14ac:dyDescent="0.2">
      <c r="A1260" s="34"/>
      <c r="B1260" s="34"/>
      <c r="C1260" s="34"/>
      <c r="D1260" s="34"/>
    </row>
    <row r="1261" spans="1:4" x14ac:dyDescent="0.2">
      <c r="A1261" s="34"/>
      <c r="B1261" s="34"/>
      <c r="C1261" s="34"/>
      <c r="D1261" s="34"/>
    </row>
    <row r="1262" spans="1:4" x14ac:dyDescent="0.2">
      <c r="A1262" s="34"/>
      <c r="B1262" s="34"/>
      <c r="C1262" s="34"/>
      <c r="D1262" s="34"/>
    </row>
    <row r="1263" spans="1:4" x14ac:dyDescent="0.2">
      <c r="A1263" s="34"/>
      <c r="B1263" s="34"/>
      <c r="C1263" s="34"/>
      <c r="D1263" s="34"/>
    </row>
    <row r="1264" spans="1:4" x14ac:dyDescent="0.2">
      <c r="A1264" s="34"/>
      <c r="B1264" s="34"/>
      <c r="C1264" s="34"/>
      <c r="D1264" s="34"/>
    </row>
    <row r="1265" spans="1:4" x14ac:dyDescent="0.2">
      <c r="A1265" s="34"/>
      <c r="B1265" s="34"/>
      <c r="C1265" s="34"/>
      <c r="D1265" s="34"/>
    </row>
    <row r="1266" spans="1:4" x14ac:dyDescent="0.2">
      <c r="A1266" s="34"/>
      <c r="B1266" s="34"/>
      <c r="C1266" s="34"/>
      <c r="D1266" s="34"/>
    </row>
    <row r="1267" spans="1:4" x14ac:dyDescent="0.2">
      <c r="A1267" s="34"/>
      <c r="B1267" s="34"/>
      <c r="C1267" s="34"/>
      <c r="D1267" s="34"/>
    </row>
    <row r="1268" spans="1:4" x14ac:dyDescent="0.2">
      <c r="A1268" s="34"/>
      <c r="B1268" s="34"/>
      <c r="C1268" s="34"/>
      <c r="D1268" s="34"/>
    </row>
    <row r="1269" spans="1:4" x14ac:dyDescent="0.2">
      <c r="A1269" s="34"/>
      <c r="B1269" s="34"/>
      <c r="C1269" s="34"/>
      <c r="D1269" s="34"/>
    </row>
    <row r="1270" spans="1:4" x14ac:dyDescent="0.2">
      <c r="A1270" s="34"/>
      <c r="B1270" s="34"/>
      <c r="C1270" s="34"/>
      <c r="D1270" s="34"/>
    </row>
    <row r="1271" spans="1:4" x14ac:dyDescent="0.2">
      <c r="A1271" s="34"/>
      <c r="B1271" s="34"/>
      <c r="C1271" s="34"/>
      <c r="D1271" s="34"/>
    </row>
    <row r="1272" spans="1:4" x14ac:dyDescent="0.2">
      <c r="A1272" s="34"/>
      <c r="B1272" s="34"/>
      <c r="C1272" s="34"/>
      <c r="D1272" s="34"/>
    </row>
    <row r="1273" spans="1:4" x14ac:dyDescent="0.2">
      <c r="A1273" s="34"/>
      <c r="B1273" s="34"/>
      <c r="C1273" s="34"/>
      <c r="D1273" s="34"/>
    </row>
    <row r="1274" spans="1:4" x14ac:dyDescent="0.2">
      <c r="A1274" s="34"/>
      <c r="B1274" s="34"/>
      <c r="C1274" s="34"/>
      <c r="D1274" s="34"/>
    </row>
    <row r="1275" spans="1:4" x14ac:dyDescent="0.2">
      <c r="A1275" s="34"/>
      <c r="B1275" s="34"/>
      <c r="C1275" s="34"/>
      <c r="D1275" s="34"/>
    </row>
    <row r="1276" spans="1:4" x14ac:dyDescent="0.2">
      <c r="A1276" s="34"/>
      <c r="B1276" s="34"/>
      <c r="C1276" s="34"/>
      <c r="D1276" s="34"/>
    </row>
    <row r="1277" spans="1:4" x14ac:dyDescent="0.2">
      <c r="A1277" s="34"/>
      <c r="B1277" s="34"/>
      <c r="C1277" s="34"/>
      <c r="D1277" s="34"/>
    </row>
    <row r="1278" spans="1:4" x14ac:dyDescent="0.2">
      <c r="A1278" s="34"/>
      <c r="B1278" s="34"/>
      <c r="C1278" s="34"/>
      <c r="D1278" s="34"/>
    </row>
    <row r="1279" spans="1:4" x14ac:dyDescent="0.2">
      <c r="A1279" s="34"/>
      <c r="B1279" s="34"/>
      <c r="C1279" s="34"/>
      <c r="D1279" s="34"/>
    </row>
    <row r="1280" spans="1:4" x14ac:dyDescent="0.2">
      <c r="A1280" s="34"/>
      <c r="B1280" s="34"/>
      <c r="C1280" s="34"/>
      <c r="D1280" s="34"/>
    </row>
    <row r="1281" spans="1:4" x14ac:dyDescent="0.2">
      <c r="A1281" s="34"/>
      <c r="B1281" s="34"/>
      <c r="C1281" s="34"/>
      <c r="D1281" s="34"/>
    </row>
    <row r="1282" spans="1:4" x14ac:dyDescent="0.2">
      <c r="A1282" s="34"/>
      <c r="B1282" s="34"/>
      <c r="C1282" s="34"/>
      <c r="D1282" s="34"/>
    </row>
    <row r="1283" spans="1:4" x14ac:dyDescent="0.2">
      <c r="A1283" s="34"/>
      <c r="B1283" s="34"/>
      <c r="C1283" s="34"/>
      <c r="D1283" s="34"/>
    </row>
    <row r="1284" spans="1:4" x14ac:dyDescent="0.2">
      <c r="A1284" s="34"/>
      <c r="B1284" s="34"/>
      <c r="C1284" s="34"/>
      <c r="D1284" s="34"/>
    </row>
    <row r="1285" spans="1:4" x14ac:dyDescent="0.2">
      <c r="A1285" s="34"/>
      <c r="B1285" s="34"/>
      <c r="C1285" s="34"/>
      <c r="D1285" s="34"/>
    </row>
    <row r="1286" spans="1:4" x14ac:dyDescent="0.2">
      <c r="A1286" s="34"/>
      <c r="B1286" s="34"/>
      <c r="C1286" s="34"/>
      <c r="D1286" s="34"/>
    </row>
    <row r="1287" spans="1:4" x14ac:dyDescent="0.2">
      <c r="A1287" s="34"/>
      <c r="B1287" s="34"/>
      <c r="C1287" s="34"/>
      <c r="D1287" s="34"/>
    </row>
    <row r="1288" spans="1:4" x14ac:dyDescent="0.2">
      <c r="A1288" s="34"/>
      <c r="B1288" s="34"/>
      <c r="C1288" s="34"/>
      <c r="D1288" s="34"/>
    </row>
    <row r="1289" spans="1:4" x14ac:dyDescent="0.2">
      <c r="A1289" s="34"/>
      <c r="B1289" s="34"/>
      <c r="C1289" s="34"/>
      <c r="D1289" s="34"/>
    </row>
    <row r="1290" spans="1:4" x14ac:dyDescent="0.2">
      <c r="A1290" s="34"/>
      <c r="B1290" s="34"/>
      <c r="C1290" s="34"/>
      <c r="D1290" s="34"/>
    </row>
    <row r="1291" spans="1:4" x14ac:dyDescent="0.2">
      <c r="A1291" s="34"/>
      <c r="B1291" s="34"/>
      <c r="C1291" s="34"/>
      <c r="D1291" s="34"/>
    </row>
    <row r="1292" spans="1:4" x14ac:dyDescent="0.2">
      <c r="A1292" s="34"/>
      <c r="B1292" s="34"/>
      <c r="C1292" s="34"/>
      <c r="D1292" s="34"/>
    </row>
    <row r="1293" spans="1:4" x14ac:dyDescent="0.2">
      <c r="A1293" s="34"/>
      <c r="B1293" s="34"/>
      <c r="C1293" s="34"/>
      <c r="D1293" s="34"/>
    </row>
    <row r="1294" spans="1:4" x14ac:dyDescent="0.2">
      <c r="A1294" s="34"/>
      <c r="B1294" s="34"/>
      <c r="C1294" s="34"/>
      <c r="D1294" s="34"/>
    </row>
    <row r="1295" spans="1:4" x14ac:dyDescent="0.2">
      <c r="A1295" s="34"/>
      <c r="B1295" s="34"/>
      <c r="C1295" s="34"/>
      <c r="D1295" s="34"/>
    </row>
    <row r="1296" spans="1:4" x14ac:dyDescent="0.2">
      <c r="A1296" s="34"/>
      <c r="B1296" s="34"/>
      <c r="C1296" s="34"/>
      <c r="D1296" s="34"/>
    </row>
    <row r="1297" spans="1:4" x14ac:dyDescent="0.2">
      <c r="A1297" s="34"/>
      <c r="B1297" s="34"/>
      <c r="C1297" s="34"/>
      <c r="D1297" s="34"/>
    </row>
    <row r="1298" spans="1:4" x14ac:dyDescent="0.2">
      <c r="A1298" s="34"/>
      <c r="B1298" s="34"/>
      <c r="C1298" s="34"/>
      <c r="D1298" s="34"/>
    </row>
    <row r="1299" spans="1:4" x14ac:dyDescent="0.2">
      <c r="A1299" s="34"/>
      <c r="B1299" s="34"/>
      <c r="C1299" s="34"/>
      <c r="D1299" s="34"/>
    </row>
    <row r="1300" spans="1:4" x14ac:dyDescent="0.2">
      <c r="A1300" s="34"/>
      <c r="B1300" s="34"/>
      <c r="C1300" s="34"/>
      <c r="D1300" s="34"/>
    </row>
    <row r="1301" spans="1:4" x14ac:dyDescent="0.2">
      <c r="A1301" s="34"/>
      <c r="B1301" s="34"/>
      <c r="C1301" s="34"/>
      <c r="D1301" s="34"/>
    </row>
    <row r="1302" spans="1:4" x14ac:dyDescent="0.2">
      <c r="A1302" s="34"/>
      <c r="B1302" s="34"/>
      <c r="C1302" s="34"/>
      <c r="D1302" s="34"/>
    </row>
    <row r="1303" spans="1:4" x14ac:dyDescent="0.2">
      <c r="A1303" s="34"/>
      <c r="B1303" s="34"/>
      <c r="C1303" s="34"/>
      <c r="D1303" s="34"/>
    </row>
    <row r="1304" spans="1:4" x14ac:dyDescent="0.2">
      <c r="A1304" s="34"/>
      <c r="B1304" s="34"/>
      <c r="C1304" s="34"/>
      <c r="D1304" s="34"/>
    </row>
    <row r="1305" spans="1:4" x14ac:dyDescent="0.2">
      <c r="A1305" s="34"/>
      <c r="B1305" s="34"/>
      <c r="C1305" s="34"/>
      <c r="D1305" s="34"/>
    </row>
    <row r="1306" spans="1:4" x14ac:dyDescent="0.2">
      <c r="A1306" s="34"/>
      <c r="B1306" s="34"/>
      <c r="C1306" s="34"/>
      <c r="D1306" s="34"/>
    </row>
    <row r="1307" spans="1:4" x14ac:dyDescent="0.2">
      <c r="A1307" s="34"/>
      <c r="B1307" s="34"/>
      <c r="C1307" s="34"/>
      <c r="D1307" s="34"/>
    </row>
    <row r="1308" spans="1:4" x14ac:dyDescent="0.2">
      <c r="A1308" s="34"/>
      <c r="B1308" s="34"/>
      <c r="C1308" s="34"/>
      <c r="D1308" s="34"/>
    </row>
    <row r="1309" spans="1:4" x14ac:dyDescent="0.2">
      <c r="A1309" s="34"/>
      <c r="B1309" s="34"/>
      <c r="C1309" s="34"/>
      <c r="D1309" s="34"/>
    </row>
    <row r="1310" spans="1:4" x14ac:dyDescent="0.2">
      <c r="A1310" s="34"/>
      <c r="B1310" s="34"/>
      <c r="C1310" s="34"/>
      <c r="D1310" s="34"/>
    </row>
    <row r="1311" spans="1:4" x14ac:dyDescent="0.2">
      <c r="A1311" s="34"/>
      <c r="B1311" s="34"/>
      <c r="C1311" s="34"/>
      <c r="D1311" s="34"/>
    </row>
    <row r="1312" spans="1:4" x14ac:dyDescent="0.2">
      <c r="A1312" s="34"/>
      <c r="B1312" s="34"/>
      <c r="C1312" s="34"/>
      <c r="D1312" s="34"/>
    </row>
    <row r="1313" spans="1:4" x14ac:dyDescent="0.2">
      <c r="A1313" s="34"/>
      <c r="B1313" s="34"/>
      <c r="C1313" s="34"/>
      <c r="D1313" s="34"/>
    </row>
    <row r="1314" spans="1:4" x14ac:dyDescent="0.2">
      <c r="A1314" s="34"/>
      <c r="B1314" s="34"/>
      <c r="C1314" s="34"/>
      <c r="D1314" s="34"/>
    </row>
    <row r="1315" spans="1:4" x14ac:dyDescent="0.2">
      <c r="A1315" s="34"/>
      <c r="B1315" s="34"/>
      <c r="C1315" s="34"/>
      <c r="D1315" s="34"/>
    </row>
    <row r="1316" spans="1:4" x14ac:dyDescent="0.2">
      <c r="A1316" s="34"/>
      <c r="B1316" s="34"/>
      <c r="C1316" s="34"/>
      <c r="D1316" s="34"/>
    </row>
    <row r="1317" spans="1:4" x14ac:dyDescent="0.2">
      <c r="A1317" s="34"/>
      <c r="B1317" s="34"/>
      <c r="C1317" s="34"/>
      <c r="D1317" s="34"/>
    </row>
    <row r="1318" spans="1:4" x14ac:dyDescent="0.2">
      <c r="A1318" s="34"/>
      <c r="B1318" s="34"/>
      <c r="C1318" s="34"/>
      <c r="D1318" s="34"/>
    </row>
    <row r="1319" spans="1:4" x14ac:dyDescent="0.2">
      <c r="A1319" s="34"/>
      <c r="B1319" s="34"/>
      <c r="C1319" s="34"/>
      <c r="D1319" s="34"/>
    </row>
    <row r="1320" spans="1:4" x14ac:dyDescent="0.2">
      <c r="A1320" s="34"/>
      <c r="B1320" s="34"/>
      <c r="C1320" s="34"/>
      <c r="D1320" s="34"/>
    </row>
    <row r="1321" spans="1:4" x14ac:dyDescent="0.2">
      <c r="A1321" s="34"/>
      <c r="B1321" s="34"/>
      <c r="C1321" s="34"/>
      <c r="D1321" s="34"/>
    </row>
    <row r="1322" spans="1:4" x14ac:dyDescent="0.2">
      <c r="A1322" s="34"/>
      <c r="B1322" s="34"/>
      <c r="C1322" s="34"/>
      <c r="D1322" s="34"/>
    </row>
    <row r="1323" spans="1:4" x14ac:dyDescent="0.2">
      <c r="A1323" s="34"/>
      <c r="B1323" s="34"/>
      <c r="C1323" s="34"/>
      <c r="D1323" s="34"/>
    </row>
    <row r="1324" spans="1:4" x14ac:dyDescent="0.2">
      <c r="A1324" s="34"/>
      <c r="B1324" s="34"/>
      <c r="C1324" s="34"/>
      <c r="D1324" s="34"/>
    </row>
    <row r="1325" spans="1:4" x14ac:dyDescent="0.2">
      <c r="A1325" s="34"/>
      <c r="B1325" s="34"/>
      <c r="C1325" s="34"/>
      <c r="D1325" s="34"/>
    </row>
    <row r="1326" spans="1:4" x14ac:dyDescent="0.2">
      <c r="A1326" s="34"/>
      <c r="B1326" s="34"/>
      <c r="C1326" s="34"/>
      <c r="D1326" s="34"/>
    </row>
    <row r="1327" spans="1:4" x14ac:dyDescent="0.2">
      <c r="A1327" s="34"/>
      <c r="B1327" s="34"/>
      <c r="C1327" s="34"/>
      <c r="D1327" s="34"/>
    </row>
    <row r="1328" spans="1:4" x14ac:dyDescent="0.2">
      <c r="A1328" s="34"/>
      <c r="B1328" s="34"/>
      <c r="C1328" s="34"/>
      <c r="D1328" s="34"/>
    </row>
    <row r="1329" spans="1:4" x14ac:dyDescent="0.2">
      <c r="A1329" s="34"/>
      <c r="B1329" s="34"/>
      <c r="C1329" s="34"/>
      <c r="D1329" s="34"/>
    </row>
    <row r="1330" spans="1:4" x14ac:dyDescent="0.2">
      <c r="A1330" s="34"/>
      <c r="B1330" s="34"/>
      <c r="C1330" s="34"/>
      <c r="D1330" s="34"/>
    </row>
    <row r="1331" spans="1:4" x14ac:dyDescent="0.2">
      <c r="A1331" s="34"/>
      <c r="B1331" s="34"/>
      <c r="C1331" s="34"/>
      <c r="D1331" s="34"/>
    </row>
    <row r="1332" spans="1:4" x14ac:dyDescent="0.2">
      <c r="A1332" s="34"/>
      <c r="B1332" s="34"/>
      <c r="C1332" s="34"/>
      <c r="D1332" s="34"/>
    </row>
    <row r="1333" spans="1:4" x14ac:dyDescent="0.2">
      <c r="A1333" s="34"/>
      <c r="B1333" s="34"/>
      <c r="C1333" s="34"/>
      <c r="D1333" s="34"/>
    </row>
    <row r="1334" spans="1:4" x14ac:dyDescent="0.2">
      <c r="A1334" s="34"/>
      <c r="B1334" s="34"/>
      <c r="C1334" s="34"/>
      <c r="D1334" s="34"/>
    </row>
    <row r="1335" spans="1:4" x14ac:dyDescent="0.2">
      <c r="A1335" s="34"/>
      <c r="B1335" s="34"/>
      <c r="C1335" s="34"/>
      <c r="D1335" s="34"/>
    </row>
    <row r="1336" spans="1:4" x14ac:dyDescent="0.2">
      <c r="A1336" s="34"/>
      <c r="B1336" s="34"/>
      <c r="C1336" s="34"/>
      <c r="D1336" s="34"/>
    </row>
    <row r="1337" spans="1:4" x14ac:dyDescent="0.2">
      <c r="A1337" s="34"/>
      <c r="B1337" s="34"/>
      <c r="C1337" s="34"/>
      <c r="D1337" s="34"/>
    </row>
    <row r="1338" spans="1:4" x14ac:dyDescent="0.2">
      <c r="A1338" s="34"/>
      <c r="B1338" s="34"/>
      <c r="C1338" s="34"/>
      <c r="D1338" s="34"/>
    </row>
    <row r="1339" spans="1:4" x14ac:dyDescent="0.2">
      <c r="A1339" s="34"/>
      <c r="B1339" s="34"/>
      <c r="C1339" s="34"/>
      <c r="D1339" s="34"/>
    </row>
    <row r="1340" spans="1:4" x14ac:dyDescent="0.2">
      <c r="A1340" s="34"/>
      <c r="B1340" s="34"/>
      <c r="C1340" s="34"/>
      <c r="D1340" s="34"/>
    </row>
    <row r="1341" spans="1:4" x14ac:dyDescent="0.2">
      <c r="A1341" s="34"/>
      <c r="B1341" s="34"/>
      <c r="C1341" s="34"/>
      <c r="D1341" s="34"/>
    </row>
    <row r="1342" spans="1:4" x14ac:dyDescent="0.2">
      <c r="A1342" s="34"/>
      <c r="B1342" s="34"/>
      <c r="C1342" s="34"/>
      <c r="D1342" s="34"/>
    </row>
    <row r="1343" spans="1:4" x14ac:dyDescent="0.2">
      <c r="A1343" s="34"/>
      <c r="B1343" s="34"/>
      <c r="C1343" s="34"/>
      <c r="D1343" s="34"/>
    </row>
    <row r="1344" spans="1:4" x14ac:dyDescent="0.2">
      <c r="A1344" s="34"/>
      <c r="B1344" s="34"/>
      <c r="C1344" s="34"/>
      <c r="D1344" s="34"/>
    </row>
    <row r="1345" spans="1:4" x14ac:dyDescent="0.2">
      <c r="A1345" s="34"/>
      <c r="B1345" s="34"/>
      <c r="C1345" s="34"/>
      <c r="D1345" s="34"/>
    </row>
    <row r="1346" spans="1:4" x14ac:dyDescent="0.2">
      <c r="A1346" s="34"/>
      <c r="B1346" s="34"/>
      <c r="C1346" s="34"/>
      <c r="D1346" s="34"/>
    </row>
    <row r="1347" spans="1:4" x14ac:dyDescent="0.2">
      <c r="A1347" s="34"/>
      <c r="B1347" s="34"/>
      <c r="C1347" s="34"/>
      <c r="D1347" s="34"/>
    </row>
    <row r="1348" spans="1:4" x14ac:dyDescent="0.2">
      <c r="A1348" s="34"/>
      <c r="B1348" s="34"/>
      <c r="C1348" s="34"/>
      <c r="D1348" s="34"/>
    </row>
    <row r="1349" spans="1:4" x14ac:dyDescent="0.2">
      <c r="A1349" s="34"/>
      <c r="B1349" s="34"/>
      <c r="C1349" s="34"/>
      <c r="D1349" s="34"/>
    </row>
    <row r="1350" spans="1:4" x14ac:dyDescent="0.2">
      <c r="A1350" s="34"/>
      <c r="B1350" s="34"/>
      <c r="C1350" s="34"/>
      <c r="D1350" s="34"/>
    </row>
    <row r="1351" spans="1:4" x14ac:dyDescent="0.2">
      <c r="A1351" s="34"/>
      <c r="B1351" s="34"/>
      <c r="C1351" s="34"/>
      <c r="D1351" s="34"/>
    </row>
    <row r="1352" spans="1:4" x14ac:dyDescent="0.2">
      <c r="A1352" s="34"/>
      <c r="B1352" s="34"/>
      <c r="C1352" s="34"/>
      <c r="D1352" s="34"/>
    </row>
    <row r="1353" spans="1:4" x14ac:dyDescent="0.2">
      <c r="A1353" s="34"/>
      <c r="B1353" s="34"/>
      <c r="C1353" s="34"/>
      <c r="D1353" s="34"/>
    </row>
    <row r="1354" spans="1:4" x14ac:dyDescent="0.2">
      <c r="A1354" s="34"/>
      <c r="B1354" s="34"/>
      <c r="C1354" s="34"/>
      <c r="D1354" s="34"/>
    </row>
    <row r="1355" spans="1:4" x14ac:dyDescent="0.2">
      <c r="A1355" s="34"/>
      <c r="B1355" s="34"/>
      <c r="C1355" s="34"/>
      <c r="D1355" s="34"/>
    </row>
    <row r="1356" spans="1:4" x14ac:dyDescent="0.2">
      <c r="A1356" s="34"/>
      <c r="B1356" s="34"/>
      <c r="C1356" s="34"/>
      <c r="D1356" s="34"/>
    </row>
    <row r="1357" spans="1:4" x14ac:dyDescent="0.2">
      <c r="A1357" s="34"/>
      <c r="B1357" s="34"/>
      <c r="C1357" s="34"/>
      <c r="D1357" s="34"/>
    </row>
    <row r="1358" spans="1:4" x14ac:dyDescent="0.2">
      <c r="A1358" s="34"/>
      <c r="B1358" s="34"/>
      <c r="C1358" s="34"/>
      <c r="D1358" s="34"/>
    </row>
    <row r="1359" spans="1:4" x14ac:dyDescent="0.2">
      <c r="A1359" s="34"/>
      <c r="B1359" s="34"/>
      <c r="C1359" s="34"/>
      <c r="D1359" s="34"/>
    </row>
    <row r="1360" spans="1:4" x14ac:dyDescent="0.2">
      <c r="A1360" s="34"/>
      <c r="B1360" s="34"/>
      <c r="C1360" s="34"/>
      <c r="D1360" s="34"/>
    </row>
    <row r="1361" spans="1:4" x14ac:dyDescent="0.2">
      <c r="A1361" s="34"/>
      <c r="B1361" s="34"/>
      <c r="C1361" s="34"/>
      <c r="D1361" s="34"/>
    </row>
    <row r="1362" spans="1:4" x14ac:dyDescent="0.2">
      <c r="A1362" s="34"/>
      <c r="B1362" s="34"/>
      <c r="C1362" s="34"/>
      <c r="D1362" s="34"/>
    </row>
    <row r="1363" spans="1:4" x14ac:dyDescent="0.2">
      <c r="A1363" s="34"/>
      <c r="B1363" s="34"/>
      <c r="C1363" s="34"/>
      <c r="D1363" s="34"/>
    </row>
    <row r="1364" spans="1:4" x14ac:dyDescent="0.2">
      <c r="A1364" s="34"/>
      <c r="B1364" s="34"/>
      <c r="C1364" s="34"/>
      <c r="D1364" s="34"/>
    </row>
    <row r="1365" spans="1:4" x14ac:dyDescent="0.2">
      <c r="A1365" s="34"/>
      <c r="B1365" s="34"/>
      <c r="C1365" s="34"/>
      <c r="D1365" s="34"/>
    </row>
    <row r="1366" spans="1:4" x14ac:dyDescent="0.2">
      <c r="A1366" s="34"/>
      <c r="B1366" s="34"/>
      <c r="C1366" s="34"/>
      <c r="D1366" s="34"/>
    </row>
    <row r="1367" spans="1:4" x14ac:dyDescent="0.2">
      <c r="A1367" s="34"/>
      <c r="B1367" s="34"/>
      <c r="C1367" s="34"/>
      <c r="D1367" s="34"/>
    </row>
    <row r="1368" spans="1:4" x14ac:dyDescent="0.2">
      <c r="A1368" s="34"/>
      <c r="B1368" s="34"/>
      <c r="C1368" s="34"/>
      <c r="D1368" s="34"/>
    </row>
    <row r="1369" spans="1:4" x14ac:dyDescent="0.2">
      <c r="A1369" s="34"/>
      <c r="B1369" s="34"/>
      <c r="C1369" s="34"/>
      <c r="D1369" s="34"/>
    </row>
    <row r="1370" spans="1:4" x14ac:dyDescent="0.2">
      <c r="A1370" s="34"/>
      <c r="B1370" s="34"/>
      <c r="C1370" s="34"/>
      <c r="D1370" s="34"/>
    </row>
    <row r="1371" spans="1:4" x14ac:dyDescent="0.2">
      <c r="A1371" s="34"/>
      <c r="B1371" s="34"/>
      <c r="C1371" s="34"/>
      <c r="D1371" s="34"/>
    </row>
    <row r="1372" spans="1:4" x14ac:dyDescent="0.2">
      <c r="A1372" s="34"/>
      <c r="B1372" s="34"/>
      <c r="C1372" s="34"/>
      <c r="D1372" s="34"/>
    </row>
    <row r="1373" spans="1:4" x14ac:dyDescent="0.2">
      <c r="A1373" s="34"/>
      <c r="B1373" s="34"/>
      <c r="C1373" s="34"/>
      <c r="D1373" s="34"/>
    </row>
    <row r="1374" spans="1:4" x14ac:dyDescent="0.2">
      <c r="A1374" s="34"/>
      <c r="B1374" s="34"/>
      <c r="C1374" s="34"/>
      <c r="D1374" s="34"/>
    </row>
    <row r="1375" spans="1:4" x14ac:dyDescent="0.2">
      <c r="A1375" s="34"/>
      <c r="B1375" s="34"/>
      <c r="C1375" s="34"/>
      <c r="D1375" s="34"/>
    </row>
    <row r="1376" spans="1:4" x14ac:dyDescent="0.2">
      <c r="A1376" s="34"/>
      <c r="B1376" s="34"/>
      <c r="C1376" s="34"/>
      <c r="D1376" s="34"/>
    </row>
    <row r="1377" spans="1:4" x14ac:dyDescent="0.2">
      <c r="A1377" s="34"/>
      <c r="B1377" s="34"/>
      <c r="C1377" s="34"/>
      <c r="D1377" s="34"/>
    </row>
    <row r="1378" spans="1:4" x14ac:dyDescent="0.2">
      <c r="A1378" s="34"/>
      <c r="B1378" s="34"/>
      <c r="C1378" s="34"/>
      <c r="D1378" s="34"/>
    </row>
    <row r="1379" spans="1:4" x14ac:dyDescent="0.2">
      <c r="A1379" s="34"/>
      <c r="B1379" s="34"/>
      <c r="C1379" s="34"/>
      <c r="D1379" s="34"/>
    </row>
    <row r="1380" spans="1:4" x14ac:dyDescent="0.2">
      <c r="A1380" s="34"/>
      <c r="B1380" s="34"/>
      <c r="C1380" s="34"/>
      <c r="D1380" s="34"/>
    </row>
    <row r="1381" spans="1:4" x14ac:dyDescent="0.2">
      <c r="A1381" s="34"/>
      <c r="B1381" s="34"/>
      <c r="C1381" s="34"/>
      <c r="D1381" s="34"/>
    </row>
    <row r="1382" spans="1:4" x14ac:dyDescent="0.2">
      <c r="A1382" s="34"/>
      <c r="B1382" s="34"/>
      <c r="C1382" s="34"/>
      <c r="D1382" s="34"/>
    </row>
    <row r="1383" spans="1:4" x14ac:dyDescent="0.2">
      <c r="A1383" s="34"/>
      <c r="B1383" s="34"/>
      <c r="C1383" s="34"/>
      <c r="D1383" s="34"/>
    </row>
    <row r="1384" spans="1:4" x14ac:dyDescent="0.2">
      <c r="A1384" s="34"/>
      <c r="B1384" s="34"/>
      <c r="C1384" s="34"/>
      <c r="D1384" s="34"/>
    </row>
    <row r="1385" spans="1:4" x14ac:dyDescent="0.2">
      <c r="A1385" s="34"/>
      <c r="B1385" s="34"/>
      <c r="C1385" s="34"/>
      <c r="D1385" s="34"/>
    </row>
    <row r="1386" spans="1:4" x14ac:dyDescent="0.2">
      <c r="A1386" s="34"/>
      <c r="B1386" s="34"/>
      <c r="C1386" s="34"/>
      <c r="D1386" s="34"/>
    </row>
    <row r="1387" spans="1:4" x14ac:dyDescent="0.2">
      <c r="A1387" s="34"/>
      <c r="B1387" s="34"/>
      <c r="C1387" s="34"/>
      <c r="D1387" s="34"/>
    </row>
    <row r="1388" spans="1:4" x14ac:dyDescent="0.2">
      <c r="A1388" s="34"/>
      <c r="B1388" s="34"/>
      <c r="C1388" s="34"/>
      <c r="D1388" s="34"/>
    </row>
    <row r="1389" spans="1:4" x14ac:dyDescent="0.2">
      <c r="A1389" s="34"/>
      <c r="B1389" s="34"/>
      <c r="C1389" s="34"/>
      <c r="D1389" s="34"/>
    </row>
    <row r="1390" spans="1:4" x14ac:dyDescent="0.2">
      <c r="A1390" s="34"/>
      <c r="B1390" s="34"/>
      <c r="C1390" s="34"/>
      <c r="D1390" s="34"/>
    </row>
    <row r="1391" spans="1:4" x14ac:dyDescent="0.2">
      <c r="A1391" s="34"/>
      <c r="B1391" s="34"/>
      <c r="C1391" s="34"/>
      <c r="D1391" s="34"/>
    </row>
    <row r="1392" spans="1:4" x14ac:dyDescent="0.2">
      <c r="A1392" s="34"/>
      <c r="B1392" s="34"/>
      <c r="C1392" s="34"/>
      <c r="D1392" s="34"/>
    </row>
    <row r="1393" spans="1:4" x14ac:dyDescent="0.2">
      <c r="A1393" s="34"/>
      <c r="B1393" s="34"/>
      <c r="C1393" s="34"/>
      <c r="D1393" s="34"/>
    </row>
    <row r="1394" spans="1:4" x14ac:dyDescent="0.2">
      <c r="A1394" s="34"/>
      <c r="B1394" s="34"/>
      <c r="C1394" s="34"/>
      <c r="D1394" s="34"/>
    </row>
    <row r="1395" spans="1:4" x14ac:dyDescent="0.2">
      <c r="A1395" s="34"/>
      <c r="B1395" s="34"/>
      <c r="C1395" s="34"/>
      <c r="D1395" s="34"/>
    </row>
    <row r="1396" spans="1:4" x14ac:dyDescent="0.2">
      <c r="A1396" s="34"/>
      <c r="B1396" s="34"/>
      <c r="C1396" s="34"/>
      <c r="D1396" s="34"/>
    </row>
    <row r="1397" spans="1:4" x14ac:dyDescent="0.2">
      <c r="A1397" s="34"/>
      <c r="B1397" s="34"/>
      <c r="C1397" s="34"/>
      <c r="D1397" s="34"/>
    </row>
    <row r="1398" spans="1:4" x14ac:dyDescent="0.2">
      <c r="A1398" s="34"/>
      <c r="B1398" s="34"/>
      <c r="C1398" s="34"/>
      <c r="D1398" s="34"/>
    </row>
    <row r="1399" spans="1:4" x14ac:dyDescent="0.2">
      <c r="A1399" s="34"/>
      <c r="B1399" s="34"/>
      <c r="C1399" s="34"/>
      <c r="D1399" s="34"/>
    </row>
    <row r="1400" spans="1:4" x14ac:dyDescent="0.2">
      <c r="A1400" s="34"/>
      <c r="B1400" s="34"/>
      <c r="C1400" s="34"/>
      <c r="D1400" s="34"/>
    </row>
    <row r="1401" spans="1:4" x14ac:dyDescent="0.2">
      <c r="A1401" s="34"/>
      <c r="B1401" s="34"/>
      <c r="C1401" s="34"/>
      <c r="D1401" s="34"/>
    </row>
    <row r="1402" spans="1:4" x14ac:dyDescent="0.2">
      <c r="A1402" s="34"/>
      <c r="B1402" s="34"/>
      <c r="C1402" s="34"/>
      <c r="D1402" s="34"/>
    </row>
    <row r="1403" spans="1:4" x14ac:dyDescent="0.2">
      <c r="A1403" s="34"/>
      <c r="B1403" s="34"/>
      <c r="C1403" s="34"/>
      <c r="D1403" s="34"/>
    </row>
    <row r="1404" spans="1:4" x14ac:dyDescent="0.2">
      <c r="A1404" s="34"/>
      <c r="B1404" s="34"/>
      <c r="C1404" s="34"/>
      <c r="D1404" s="34"/>
    </row>
    <row r="1405" spans="1:4" x14ac:dyDescent="0.2">
      <c r="A1405" s="34"/>
      <c r="B1405" s="34"/>
      <c r="C1405" s="34"/>
      <c r="D1405" s="34"/>
    </row>
    <row r="1406" spans="1:4" x14ac:dyDescent="0.2">
      <c r="A1406" s="34"/>
      <c r="B1406" s="34"/>
      <c r="C1406" s="34"/>
      <c r="D1406" s="34"/>
    </row>
    <row r="1407" spans="1:4" x14ac:dyDescent="0.2">
      <c r="A1407" s="34"/>
      <c r="B1407" s="34"/>
      <c r="C1407" s="34"/>
      <c r="D1407" s="34"/>
    </row>
    <row r="1408" spans="1:4" x14ac:dyDescent="0.2">
      <c r="A1408" s="34"/>
      <c r="B1408" s="34"/>
      <c r="C1408" s="34"/>
      <c r="D1408" s="34"/>
    </row>
    <row r="1409" spans="1:4" x14ac:dyDescent="0.2">
      <c r="A1409" s="34"/>
      <c r="B1409" s="34"/>
      <c r="C1409" s="34"/>
      <c r="D1409" s="34"/>
    </row>
    <row r="1410" spans="1:4" x14ac:dyDescent="0.2">
      <c r="A1410" s="34"/>
      <c r="B1410" s="34"/>
      <c r="C1410" s="34"/>
      <c r="D1410" s="34"/>
    </row>
    <row r="1411" spans="1:4" x14ac:dyDescent="0.2">
      <c r="A1411" s="34"/>
      <c r="B1411" s="34"/>
      <c r="C1411" s="34"/>
      <c r="D1411" s="34"/>
    </row>
    <row r="1412" spans="1:4" x14ac:dyDescent="0.2">
      <c r="A1412" s="34"/>
      <c r="B1412" s="34"/>
      <c r="C1412" s="34"/>
      <c r="D1412" s="34"/>
    </row>
    <row r="1413" spans="1:4" x14ac:dyDescent="0.2">
      <c r="A1413" s="34"/>
      <c r="B1413" s="34"/>
      <c r="C1413" s="34"/>
      <c r="D1413" s="34"/>
    </row>
    <row r="1414" spans="1:4" x14ac:dyDescent="0.2">
      <c r="A1414" s="34"/>
      <c r="B1414" s="34"/>
      <c r="C1414" s="34"/>
      <c r="D1414" s="34"/>
    </row>
    <row r="1415" spans="1:4" x14ac:dyDescent="0.2">
      <c r="A1415" s="34"/>
      <c r="B1415" s="34"/>
      <c r="C1415" s="34"/>
      <c r="D1415" s="34"/>
    </row>
    <row r="1416" spans="1:4" x14ac:dyDescent="0.2">
      <c r="A1416" s="34"/>
      <c r="B1416" s="34"/>
      <c r="C1416" s="34"/>
      <c r="D1416" s="34"/>
    </row>
    <row r="1417" spans="1:4" x14ac:dyDescent="0.2">
      <c r="A1417" s="34"/>
      <c r="B1417" s="34"/>
      <c r="C1417" s="34"/>
      <c r="D1417" s="34"/>
    </row>
    <row r="1418" spans="1:4" x14ac:dyDescent="0.2">
      <c r="A1418" s="34"/>
      <c r="B1418" s="34"/>
      <c r="C1418" s="34"/>
      <c r="D1418" s="34"/>
    </row>
    <row r="1419" spans="1:4" x14ac:dyDescent="0.2">
      <c r="A1419" s="34"/>
      <c r="B1419" s="34"/>
      <c r="C1419" s="34"/>
      <c r="D1419" s="34"/>
    </row>
    <row r="1420" spans="1:4" x14ac:dyDescent="0.2">
      <c r="A1420" s="34"/>
      <c r="B1420" s="34"/>
      <c r="C1420" s="34"/>
      <c r="D1420" s="34"/>
    </row>
    <row r="1421" spans="1:4" x14ac:dyDescent="0.2">
      <c r="A1421" s="34"/>
      <c r="B1421" s="34"/>
      <c r="C1421" s="34"/>
      <c r="D1421" s="34"/>
    </row>
    <row r="1422" spans="1:4" x14ac:dyDescent="0.2">
      <c r="A1422" s="34"/>
      <c r="B1422" s="34"/>
      <c r="C1422" s="34"/>
      <c r="D1422" s="34"/>
    </row>
    <row r="1423" spans="1:4" x14ac:dyDescent="0.2">
      <c r="A1423" s="34"/>
      <c r="B1423" s="34"/>
      <c r="C1423" s="34"/>
      <c r="D1423" s="34"/>
    </row>
    <row r="1424" spans="1:4" x14ac:dyDescent="0.2">
      <c r="A1424" s="34"/>
      <c r="B1424" s="34"/>
      <c r="C1424" s="34"/>
      <c r="D1424" s="34"/>
    </row>
    <row r="1425" spans="1:4" x14ac:dyDescent="0.2">
      <c r="A1425" s="34"/>
      <c r="B1425" s="34"/>
      <c r="C1425" s="34"/>
      <c r="D1425" s="34"/>
    </row>
    <row r="1426" spans="1:4" x14ac:dyDescent="0.2">
      <c r="A1426" s="34"/>
      <c r="B1426" s="34"/>
      <c r="C1426" s="34"/>
      <c r="D1426" s="34"/>
    </row>
    <row r="1427" spans="1:4" x14ac:dyDescent="0.2">
      <c r="A1427" s="34"/>
      <c r="B1427" s="34"/>
      <c r="C1427" s="34"/>
      <c r="D1427" s="34"/>
    </row>
    <row r="1428" spans="1:4" x14ac:dyDescent="0.2">
      <c r="A1428" s="34"/>
      <c r="B1428" s="34"/>
      <c r="C1428" s="34"/>
      <c r="D1428" s="34"/>
    </row>
    <row r="1429" spans="1:4" x14ac:dyDescent="0.2">
      <c r="A1429" s="34"/>
      <c r="B1429" s="34"/>
      <c r="C1429" s="34"/>
      <c r="D1429" s="34"/>
    </row>
    <row r="1430" spans="1:4" x14ac:dyDescent="0.2">
      <c r="A1430" s="34"/>
      <c r="B1430" s="34"/>
      <c r="C1430" s="34"/>
      <c r="D1430" s="34"/>
    </row>
    <row r="1431" spans="1:4" x14ac:dyDescent="0.2">
      <c r="A1431" s="34"/>
      <c r="B1431" s="34"/>
      <c r="C1431" s="34"/>
      <c r="D1431" s="34"/>
    </row>
    <row r="1432" spans="1:4" x14ac:dyDescent="0.2">
      <c r="A1432" s="34"/>
      <c r="B1432" s="34"/>
      <c r="C1432" s="34"/>
      <c r="D1432" s="34"/>
    </row>
    <row r="1433" spans="1:4" x14ac:dyDescent="0.2">
      <c r="A1433" s="34"/>
      <c r="B1433" s="34"/>
      <c r="C1433" s="34"/>
      <c r="D1433" s="34"/>
    </row>
    <row r="1434" spans="1:4" x14ac:dyDescent="0.2">
      <c r="A1434" s="34"/>
      <c r="B1434" s="34"/>
      <c r="C1434" s="34"/>
      <c r="D1434" s="34"/>
    </row>
    <row r="1435" spans="1:4" x14ac:dyDescent="0.2">
      <c r="A1435" s="34"/>
      <c r="B1435" s="34"/>
      <c r="C1435" s="34"/>
      <c r="D1435" s="34"/>
    </row>
    <row r="1436" spans="1:4" x14ac:dyDescent="0.2">
      <c r="A1436" s="34"/>
      <c r="B1436" s="34"/>
      <c r="C1436" s="34"/>
      <c r="D1436" s="34"/>
    </row>
    <row r="1437" spans="1:4" x14ac:dyDescent="0.2">
      <c r="A1437" s="34"/>
      <c r="B1437" s="34"/>
      <c r="C1437" s="34"/>
      <c r="D1437" s="34"/>
    </row>
    <row r="1438" spans="1:4" x14ac:dyDescent="0.2">
      <c r="A1438" s="34"/>
      <c r="B1438" s="34"/>
      <c r="C1438" s="34"/>
      <c r="D1438" s="34"/>
    </row>
    <row r="1439" spans="1:4" x14ac:dyDescent="0.2">
      <c r="A1439" s="34"/>
      <c r="B1439" s="34"/>
      <c r="C1439" s="34"/>
      <c r="D1439" s="34"/>
    </row>
    <row r="1440" spans="1:4" x14ac:dyDescent="0.2">
      <c r="A1440" s="34"/>
      <c r="B1440" s="34"/>
      <c r="C1440" s="34"/>
      <c r="D1440" s="34"/>
    </row>
    <row r="1441" spans="1:4" x14ac:dyDescent="0.2">
      <c r="A1441" s="34"/>
      <c r="B1441" s="34"/>
      <c r="C1441" s="34"/>
      <c r="D1441" s="34"/>
    </row>
    <row r="1442" spans="1:4" x14ac:dyDescent="0.2">
      <c r="A1442" s="34"/>
      <c r="B1442" s="34"/>
      <c r="C1442" s="34"/>
      <c r="D1442" s="34"/>
    </row>
    <row r="1443" spans="1:4" x14ac:dyDescent="0.2">
      <c r="A1443" s="34"/>
      <c r="B1443" s="34"/>
      <c r="C1443" s="34"/>
      <c r="D1443" s="34"/>
    </row>
    <row r="1444" spans="1:4" x14ac:dyDescent="0.2">
      <c r="A1444" s="34"/>
      <c r="B1444" s="34"/>
      <c r="C1444" s="34"/>
      <c r="D1444" s="34"/>
    </row>
    <row r="1445" spans="1:4" x14ac:dyDescent="0.2">
      <c r="A1445" s="34"/>
      <c r="B1445" s="34"/>
      <c r="C1445" s="34"/>
      <c r="D1445" s="34"/>
    </row>
    <row r="1446" spans="1:4" x14ac:dyDescent="0.2">
      <c r="A1446" s="34"/>
      <c r="B1446" s="34"/>
      <c r="C1446" s="34"/>
      <c r="D1446" s="34"/>
    </row>
    <row r="1447" spans="1:4" x14ac:dyDescent="0.2">
      <c r="A1447" s="34"/>
      <c r="B1447" s="34"/>
      <c r="C1447" s="34"/>
      <c r="D1447" s="34"/>
    </row>
    <row r="1448" spans="1:4" x14ac:dyDescent="0.2">
      <c r="A1448" s="34"/>
      <c r="B1448" s="34"/>
      <c r="C1448" s="34"/>
      <c r="D1448" s="34"/>
    </row>
    <row r="1449" spans="1:4" x14ac:dyDescent="0.2">
      <c r="A1449" s="34"/>
      <c r="B1449" s="34"/>
      <c r="C1449" s="34"/>
      <c r="D1449" s="34"/>
    </row>
    <row r="1450" spans="1:4" x14ac:dyDescent="0.2">
      <c r="A1450" s="34"/>
      <c r="B1450" s="34"/>
      <c r="C1450" s="34"/>
      <c r="D1450" s="34"/>
    </row>
    <row r="1451" spans="1:4" x14ac:dyDescent="0.2">
      <c r="A1451" s="34"/>
      <c r="B1451" s="34"/>
      <c r="C1451" s="34"/>
      <c r="D1451" s="34"/>
    </row>
    <row r="1452" spans="1:4" x14ac:dyDescent="0.2">
      <c r="A1452" s="34"/>
      <c r="B1452" s="34"/>
      <c r="C1452" s="34"/>
      <c r="D1452" s="34"/>
    </row>
    <row r="1453" spans="1:4" x14ac:dyDescent="0.2">
      <c r="A1453" s="34"/>
      <c r="B1453" s="34"/>
      <c r="C1453" s="34"/>
      <c r="D1453" s="34"/>
    </row>
    <row r="1454" spans="1:4" x14ac:dyDescent="0.2">
      <c r="A1454" s="34"/>
      <c r="B1454" s="34"/>
      <c r="C1454" s="34"/>
      <c r="D1454" s="34"/>
    </row>
    <row r="1455" spans="1:4" x14ac:dyDescent="0.2">
      <c r="A1455" s="34"/>
      <c r="B1455" s="34"/>
      <c r="C1455" s="34"/>
      <c r="D1455" s="34"/>
    </row>
    <row r="1456" spans="1:4" x14ac:dyDescent="0.2">
      <c r="A1456" s="34"/>
      <c r="B1456" s="34"/>
      <c r="C1456" s="34"/>
      <c r="D1456" s="34"/>
    </row>
    <row r="1457" spans="1:4" x14ac:dyDescent="0.2">
      <c r="A1457" s="34"/>
      <c r="B1457" s="34"/>
      <c r="C1457" s="34"/>
      <c r="D1457" s="34"/>
    </row>
    <row r="1458" spans="1:4" x14ac:dyDescent="0.2">
      <c r="A1458" s="34"/>
      <c r="B1458" s="34"/>
      <c r="C1458" s="34"/>
      <c r="D1458" s="34"/>
    </row>
    <row r="1459" spans="1:4" x14ac:dyDescent="0.2">
      <c r="A1459" s="34"/>
      <c r="B1459" s="34"/>
      <c r="C1459" s="34"/>
      <c r="D1459" s="34"/>
    </row>
    <row r="1460" spans="1:4" x14ac:dyDescent="0.2">
      <c r="A1460" s="34"/>
      <c r="B1460" s="34"/>
      <c r="C1460" s="34"/>
      <c r="D1460" s="34"/>
    </row>
    <row r="1461" spans="1:4" x14ac:dyDescent="0.2">
      <c r="A1461" s="34"/>
      <c r="B1461" s="34"/>
      <c r="C1461" s="34"/>
      <c r="D1461" s="34"/>
    </row>
    <row r="1462" spans="1:4" x14ac:dyDescent="0.2">
      <c r="A1462" s="34"/>
      <c r="B1462" s="34"/>
      <c r="C1462" s="34"/>
      <c r="D1462" s="34"/>
    </row>
    <row r="1463" spans="1:4" x14ac:dyDescent="0.2">
      <c r="A1463" s="34"/>
      <c r="B1463" s="34"/>
      <c r="C1463" s="34"/>
      <c r="D1463" s="34"/>
    </row>
    <row r="1464" spans="1:4" x14ac:dyDescent="0.2">
      <c r="A1464" s="34"/>
      <c r="B1464" s="34"/>
      <c r="C1464" s="34"/>
      <c r="D1464" s="34"/>
    </row>
    <row r="1465" spans="1:4" x14ac:dyDescent="0.2">
      <c r="A1465" s="34"/>
      <c r="B1465" s="34"/>
      <c r="C1465" s="34"/>
      <c r="D1465" s="34"/>
    </row>
    <row r="1466" spans="1:4" x14ac:dyDescent="0.2">
      <c r="A1466" s="34"/>
      <c r="B1466" s="34"/>
      <c r="C1466" s="34"/>
      <c r="D1466" s="34"/>
    </row>
    <row r="1467" spans="1:4" x14ac:dyDescent="0.2">
      <c r="A1467" s="34"/>
      <c r="B1467" s="34"/>
      <c r="C1467" s="34"/>
      <c r="D1467" s="34"/>
    </row>
    <row r="1468" spans="1:4" x14ac:dyDescent="0.2">
      <c r="A1468" s="34"/>
      <c r="B1468" s="34"/>
      <c r="C1468" s="34"/>
      <c r="D1468" s="34"/>
    </row>
    <row r="1469" spans="1:4" x14ac:dyDescent="0.2">
      <c r="A1469" s="34"/>
      <c r="B1469" s="34"/>
      <c r="C1469" s="34"/>
      <c r="D1469" s="34"/>
    </row>
    <row r="1470" spans="1:4" x14ac:dyDescent="0.2">
      <c r="A1470" s="34"/>
      <c r="B1470" s="34"/>
      <c r="C1470" s="34"/>
      <c r="D1470" s="34"/>
    </row>
    <row r="1471" spans="1:4" x14ac:dyDescent="0.2">
      <c r="A1471" s="34"/>
      <c r="B1471" s="34"/>
      <c r="C1471" s="34"/>
      <c r="D1471" s="34"/>
    </row>
    <row r="1472" spans="1:4" x14ac:dyDescent="0.2">
      <c r="A1472" s="34"/>
      <c r="B1472" s="34"/>
      <c r="C1472" s="34"/>
      <c r="D1472" s="34"/>
    </row>
    <row r="1473" spans="1:4" x14ac:dyDescent="0.2">
      <c r="A1473" s="34"/>
      <c r="B1473" s="34"/>
      <c r="C1473" s="34"/>
      <c r="D1473" s="34"/>
    </row>
    <row r="1474" spans="1:4" x14ac:dyDescent="0.2">
      <c r="A1474" s="34"/>
      <c r="B1474" s="34"/>
      <c r="C1474" s="34"/>
      <c r="D1474" s="34"/>
    </row>
    <row r="1475" spans="1:4" x14ac:dyDescent="0.2">
      <c r="A1475" s="34"/>
      <c r="B1475" s="34"/>
      <c r="C1475" s="34"/>
      <c r="D1475" s="34"/>
    </row>
    <row r="1476" spans="1:4" x14ac:dyDescent="0.2">
      <c r="A1476" s="34"/>
      <c r="B1476" s="34"/>
      <c r="C1476" s="34"/>
      <c r="D1476" s="34"/>
    </row>
    <row r="1477" spans="1:4" x14ac:dyDescent="0.2">
      <c r="A1477" s="34"/>
      <c r="B1477" s="34"/>
      <c r="C1477" s="34"/>
      <c r="D1477" s="34"/>
    </row>
    <row r="1478" spans="1:4" x14ac:dyDescent="0.2">
      <c r="A1478" s="34"/>
      <c r="B1478" s="34"/>
      <c r="C1478" s="34"/>
      <c r="D1478" s="34"/>
    </row>
    <row r="1479" spans="1:4" x14ac:dyDescent="0.2">
      <c r="A1479" s="34"/>
      <c r="B1479" s="34"/>
      <c r="C1479" s="34"/>
      <c r="D1479" s="34"/>
    </row>
    <row r="1480" spans="1:4" x14ac:dyDescent="0.2">
      <c r="A1480" s="34"/>
      <c r="B1480" s="34"/>
      <c r="C1480" s="34"/>
      <c r="D1480" s="34"/>
    </row>
    <row r="1481" spans="1:4" x14ac:dyDescent="0.2">
      <c r="A1481" s="34"/>
      <c r="B1481" s="34"/>
      <c r="C1481" s="34"/>
      <c r="D1481" s="34"/>
    </row>
    <row r="1482" spans="1:4" x14ac:dyDescent="0.2">
      <c r="A1482" s="34"/>
      <c r="B1482" s="34"/>
      <c r="C1482" s="34"/>
      <c r="D1482" s="34"/>
    </row>
    <row r="1483" spans="1:4" x14ac:dyDescent="0.2">
      <c r="A1483" s="34"/>
      <c r="B1483" s="34"/>
      <c r="C1483" s="34"/>
      <c r="D1483" s="34"/>
    </row>
    <row r="1484" spans="1:4" x14ac:dyDescent="0.2">
      <c r="A1484" s="34"/>
      <c r="B1484" s="34"/>
      <c r="C1484" s="34"/>
      <c r="D1484" s="34"/>
    </row>
    <row r="1485" spans="1:4" x14ac:dyDescent="0.2">
      <c r="A1485" s="34"/>
      <c r="B1485" s="34"/>
      <c r="C1485" s="34"/>
      <c r="D1485" s="34"/>
    </row>
    <row r="1486" spans="1:4" x14ac:dyDescent="0.2">
      <c r="A1486" s="34"/>
      <c r="B1486" s="34"/>
      <c r="C1486" s="34"/>
      <c r="D1486" s="34"/>
    </row>
    <row r="1487" spans="1:4" x14ac:dyDescent="0.2">
      <c r="A1487" s="34"/>
      <c r="B1487" s="34"/>
      <c r="C1487" s="34"/>
      <c r="D1487" s="34"/>
    </row>
    <row r="1488" spans="1:4" x14ac:dyDescent="0.2">
      <c r="A1488" s="34"/>
      <c r="B1488" s="34"/>
      <c r="C1488" s="34"/>
      <c r="D1488" s="34"/>
    </row>
    <row r="1489" spans="1:4" x14ac:dyDescent="0.2">
      <c r="A1489" s="34"/>
      <c r="B1489" s="34"/>
      <c r="C1489" s="34"/>
      <c r="D1489" s="34"/>
    </row>
    <row r="1490" spans="1:4" x14ac:dyDescent="0.2">
      <c r="A1490" s="34"/>
      <c r="B1490" s="34"/>
      <c r="C1490" s="34"/>
      <c r="D1490" s="34"/>
    </row>
    <row r="1491" spans="1:4" x14ac:dyDescent="0.2">
      <c r="A1491" s="34"/>
      <c r="B1491" s="34"/>
      <c r="C1491" s="34"/>
      <c r="D1491" s="34"/>
    </row>
    <row r="1492" spans="1:4" x14ac:dyDescent="0.2">
      <c r="A1492" s="34"/>
      <c r="B1492" s="34"/>
      <c r="C1492" s="34"/>
      <c r="D1492" s="34"/>
    </row>
    <row r="1493" spans="1:4" x14ac:dyDescent="0.2">
      <c r="A1493" s="34"/>
      <c r="B1493" s="34"/>
      <c r="C1493" s="34"/>
      <c r="D1493" s="34"/>
    </row>
    <row r="1494" spans="1:4" x14ac:dyDescent="0.2">
      <c r="A1494" s="34"/>
      <c r="B1494" s="34"/>
      <c r="C1494" s="34"/>
      <c r="D1494" s="34"/>
    </row>
    <row r="1495" spans="1:4" x14ac:dyDescent="0.2">
      <c r="A1495" s="34"/>
      <c r="B1495" s="34"/>
      <c r="C1495" s="34"/>
      <c r="D1495" s="34"/>
    </row>
    <row r="1496" spans="1:4" x14ac:dyDescent="0.2">
      <c r="A1496" s="34"/>
      <c r="B1496" s="34"/>
      <c r="C1496" s="34"/>
      <c r="D1496" s="34"/>
    </row>
    <row r="1497" spans="1:4" x14ac:dyDescent="0.2">
      <c r="A1497" s="34"/>
      <c r="B1497" s="34"/>
      <c r="C1497" s="34"/>
      <c r="D1497" s="34"/>
    </row>
    <row r="1498" spans="1:4" x14ac:dyDescent="0.2">
      <c r="A1498" s="34"/>
      <c r="B1498" s="34"/>
      <c r="C1498" s="34"/>
      <c r="D1498" s="34"/>
    </row>
    <row r="1499" spans="1:4" x14ac:dyDescent="0.2">
      <c r="A1499" s="34"/>
      <c r="B1499" s="34"/>
      <c r="C1499" s="34"/>
      <c r="D1499" s="34"/>
    </row>
    <row r="1500" spans="1:4" x14ac:dyDescent="0.2">
      <c r="A1500" s="34"/>
      <c r="B1500" s="34"/>
      <c r="C1500" s="34"/>
      <c r="D1500" s="34"/>
    </row>
    <row r="1501" spans="1:4" x14ac:dyDescent="0.2">
      <c r="A1501" s="34"/>
      <c r="B1501" s="34"/>
      <c r="C1501" s="34"/>
      <c r="D1501" s="34"/>
    </row>
    <row r="1502" spans="1:4" x14ac:dyDescent="0.2">
      <c r="A1502" s="34"/>
      <c r="B1502" s="34"/>
      <c r="C1502" s="34"/>
      <c r="D1502" s="34"/>
    </row>
    <row r="1503" spans="1:4" x14ac:dyDescent="0.2">
      <c r="A1503" s="34"/>
      <c r="B1503" s="34"/>
      <c r="C1503" s="34"/>
      <c r="D1503" s="34"/>
    </row>
    <row r="1504" spans="1:4" x14ac:dyDescent="0.2">
      <c r="A1504" s="34"/>
      <c r="B1504" s="34"/>
      <c r="C1504" s="34"/>
      <c r="D1504" s="34"/>
    </row>
    <row r="1505" spans="1:4" x14ac:dyDescent="0.2">
      <c r="A1505" s="34"/>
      <c r="B1505" s="34"/>
      <c r="C1505" s="34"/>
      <c r="D1505" s="34"/>
    </row>
    <row r="1506" spans="1:4" x14ac:dyDescent="0.2">
      <c r="A1506" s="34"/>
      <c r="B1506" s="34"/>
      <c r="C1506" s="34"/>
      <c r="D1506" s="34"/>
    </row>
    <row r="1507" spans="1:4" x14ac:dyDescent="0.2">
      <c r="A1507" s="34"/>
      <c r="B1507" s="34"/>
      <c r="C1507" s="34"/>
      <c r="D1507" s="34"/>
    </row>
    <row r="1508" spans="1:4" x14ac:dyDescent="0.2">
      <c r="A1508" s="34"/>
      <c r="B1508" s="34"/>
      <c r="C1508" s="34"/>
      <c r="D1508" s="34"/>
    </row>
    <row r="1509" spans="1:4" x14ac:dyDescent="0.2">
      <c r="A1509" s="34"/>
      <c r="B1509" s="34"/>
      <c r="C1509" s="34"/>
      <c r="D1509" s="34"/>
    </row>
    <row r="1510" spans="1:4" x14ac:dyDescent="0.2">
      <c r="A1510" s="34"/>
      <c r="B1510" s="34"/>
      <c r="C1510" s="34"/>
      <c r="D1510" s="34"/>
    </row>
    <row r="1511" spans="1:4" x14ac:dyDescent="0.2">
      <c r="A1511" s="34"/>
      <c r="B1511" s="34"/>
      <c r="C1511" s="34"/>
      <c r="D1511" s="34"/>
    </row>
    <row r="1512" spans="1:4" x14ac:dyDescent="0.2">
      <c r="A1512" s="34"/>
      <c r="B1512" s="34"/>
      <c r="C1512" s="34"/>
      <c r="D1512" s="34"/>
    </row>
    <row r="1513" spans="1:4" x14ac:dyDescent="0.2">
      <c r="A1513" s="34"/>
      <c r="B1513" s="34"/>
      <c r="C1513" s="34"/>
      <c r="D1513" s="34"/>
    </row>
    <row r="1514" spans="1:4" x14ac:dyDescent="0.2">
      <c r="A1514" s="34"/>
      <c r="B1514" s="34"/>
      <c r="C1514" s="34"/>
      <c r="D1514" s="34"/>
    </row>
    <row r="1515" spans="1:4" x14ac:dyDescent="0.2">
      <c r="A1515" s="34"/>
      <c r="B1515" s="34"/>
      <c r="C1515" s="34"/>
      <c r="D1515" s="34"/>
    </row>
    <row r="1516" spans="1:4" x14ac:dyDescent="0.2">
      <c r="A1516" s="34"/>
      <c r="B1516" s="34"/>
      <c r="C1516" s="34"/>
      <c r="D1516" s="34"/>
    </row>
    <row r="1517" spans="1:4" x14ac:dyDescent="0.2">
      <c r="A1517" s="34"/>
      <c r="B1517" s="34"/>
      <c r="C1517" s="34"/>
      <c r="D1517" s="34"/>
    </row>
    <row r="1518" spans="1:4" x14ac:dyDescent="0.2">
      <c r="A1518" s="34"/>
      <c r="B1518" s="34"/>
      <c r="C1518" s="34"/>
      <c r="D1518" s="34"/>
    </row>
    <row r="1519" spans="1:4" x14ac:dyDescent="0.2">
      <c r="A1519" s="34"/>
      <c r="B1519" s="34"/>
      <c r="C1519" s="34"/>
      <c r="D1519" s="34"/>
    </row>
    <row r="1520" spans="1:4" x14ac:dyDescent="0.2">
      <c r="A1520" s="34"/>
      <c r="B1520" s="34"/>
      <c r="C1520" s="34"/>
      <c r="D1520" s="34"/>
    </row>
    <row r="1521" spans="1:4" x14ac:dyDescent="0.2">
      <c r="A1521" s="34"/>
      <c r="B1521" s="34"/>
      <c r="C1521" s="34"/>
      <c r="D1521" s="34"/>
    </row>
    <row r="1522" spans="1:4" x14ac:dyDescent="0.2">
      <c r="A1522" s="34"/>
      <c r="B1522" s="34"/>
      <c r="C1522" s="34"/>
      <c r="D1522" s="34"/>
    </row>
    <row r="1523" spans="1:4" x14ac:dyDescent="0.2">
      <c r="A1523" s="34"/>
      <c r="B1523" s="34"/>
      <c r="C1523" s="34"/>
      <c r="D1523" s="34"/>
    </row>
    <row r="1524" spans="1:4" x14ac:dyDescent="0.2">
      <c r="A1524" s="34"/>
      <c r="B1524" s="34"/>
      <c r="C1524" s="34"/>
      <c r="D1524" s="34"/>
    </row>
    <row r="1525" spans="1:4" x14ac:dyDescent="0.2">
      <c r="A1525" s="34"/>
      <c r="B1525" s="34"/>
      <c r="C1525" s="34"/>
      <c r="D1525" s="34"/>
    </row>
    <row r="1526" spans="1:4" x14ac:dyDescent="0.2">
      <c r="A1526" s="34"/>
      <c r="B1526" s="34"/>
      <c r="C1526" s="34"/>
      <c r="D1526" s="34"/>
    </row>
    <row r="1527" spans="1:4" x14ac:dyDescent="0.2">
      <c r="A1527" s="34"/>
      <c r="B1527" s="34"/>
      <c r="C1527" s="34"/>
      <c r="D1527" s="34"/>
    </row>
    <row r="1528" spans="1:4" x14ac:dyDescent="0.2">
      <c r="A1528" s="34"/>
      <c r="B1528" s="34"/>
      <c r="C1528" s="34"/>
      <c r="D1528" s="34"/>
    </row>
    <row r="1529" spans="1:4" x14ac:dyDescent="0.2">
      <c r="A1529" s="34"/>
      <c r="B1529" s="34"/>
      <c r="C1529" s="34"/>
      <c r="D1529" s="34"/>
    </row>
    <row r="1530" spans="1:4" x14ac:dyDescent="0.2">
      <c r="A1530" s="34"/>
      <c r="B1530" s="34"/>
      <c r="C1530" s="34"/>
      <c r="D1530" s="34"/>
    </row>
    <row r="1531" spans="1:4" x14ac:dyDescent="0.2">
      <c r="A1531" s="34"/>
      <c r="B1531" s="34"/>
      <c r="C1531" s="34"/>
      <c r="D1531" s="34"/>
    </row>
    <row r="1532" spans="1:4" x14ac:dyDescent="0.2">
      <c r="A1532" s="34"/>
      <c r="B1532" s="34"/>
      <c r="C1532" s="34"/>
      <c r="D1532" s="34"/>
    </row>
    <row r="1533" spans="1:4" x14ac:dyDescent="0.2">
      <c r="A1533" s="34"/>
      <c r="B1533" s="34"/>
      <c r="C1533" s="34"/>
      <c r="D1533" s="34"/>
    </row>
    <row r="1534" spans="1:4" x14ac:dyDescent="0.2">
      <c r="A1534" s="34"/>
      <c r="B1534" s="34"/>
      <c r="C1534" s="34"/>
      <c r="D1534" s="34"/>
    </row>
    <row r="1535" spans="1:4" x14ac:dyDescent="0.2">
      <c r="A1535" s="34"/>
      <c r="B1535" s="34"/>
      <c r="C1535" s="34"/>
      <c r="D1535" s="34"/>
    </row>
    <row r="1536" spans="1:4" x14ac:dyDescent="0.2">
      <c r="A1536" s="34"/>
      <c r="B1536" s="34"/>
      <c r="C1536" s="34"/>
      <c r="D1536" s="34"/>
    </row>
    <row r="1537" spans="1:4" x14ac:dyDescent="0.2">
      <c r="A1537" s="34"/>
      <c r="B1537" s="34"/>
      <c r="C1537" s="34"/>
      <c r="D1537" s="34"/>
    </row>
    <row r="1538" spans="1:4" x14ac:dyDescent="0.2">
      <c r="A1538" s="34"/>
      <c r="B1538" s="34"/>
      <c r="C1538" s="34"/>
      <c r="D1538" s="34"/>
    </row>
    <row r="1539" spans="1:4" x14ac:dyDescent="0.2">
      <c r="A1539" s="34"/>
      <c r="B1539" s="34"/>
      <c r="C1539" s="34"/>
      <c r="D1539" s="34"/>
    </row>
    <row r="1540" spans="1:4" x14ac:dyDescent="0.2">
      <c r="A1540" s="34"/>
      <c r="B1540" s="34"/>
      <c r="C1540" s="34"/>
      <c r="D1540" s="34"/>
    </row>
    <row r="1541" spans="1:4" x14ac:dyDescent="0.2">
      <c r="A1541" s="34"/>
      <c r="B1541" s="34"/>
      <c r="C1541" s="34"/>
      <c r="D1541" s="34"/>
    </row>
    <row r="1542" spans="1:4" x14ac:dyDescent="0.2">
      <c r="A1542" s="34"/>
      <c r="B1542" s="34"/>
      <c r="C1542" s="34"/>
      <c r="D1542" s="34"/>
    </row>
    <row r="1543" spans="1:4" x14ac:dyDescent="0.2">
      <c r="A1543" s="34"/>
      <c r="B1543" s="34"/>
      <c r="C1543" s="34"/>
      <c r="D1543" s="34"/>
    </row>
    <row r="1544" spans="1:4" x14ac:dyDescent="0.2">
      <c r="A1544" s="34"/>
      <c r="B1544" s="34"/>
      <c r="C1544" s="34"/>
      <c r="D1544" s="34"/>
    </row>
    <row r="1545" spans="1:4" x14ac:dyDescent="0.2">
      <c r="A1545" s="34"/>
      <c r="B1545" s="34"/>
      <c r="C1545" s="34"/>
      <c r="D1545" s="34"/>
    </row>
    <row r="1546" spans="1:4" x14ac:dyDescent="0.2">
      <c r="A1546" s="34"/>
      <c r="B1546" s="34"/>
      <c r="C1546" s="34"/>
      <c r="D1546" s="34"/>
    </row>
    <row r="1547" spans="1:4" x14ac:dyDescent="0.2">
      <c r="A1547" s="34"/>
      <c r="B1547" s="34"/>
      <c r="C1547" s="34"/>
      <c r="D1547" s="34"/>
    </row>
    <row r="1548" spans="1:4" x14ac:dyDescent="0.2">
      <c r="A1548" s="34"/>
      <c r="B1548" s="34"/>
      <c r="C1548" s="34"/>
      <c r="D1548" s="34"/>
    </row>
    <row r="1549" spans="1:4" x14ac:dyDescent="0.2">
      <c r="A1549" s="34"/>
      <c r="B1549" s="34"/>
      <c r="C1549" s="34"/>
      <c r="D1549" s="34"/>
    </row>
    <row r="1550" spans="1:4" x14ac:dyDescent="0.2">
      <c r="A1550" s="34"/>
      <c r="B1550" s="34"/>
      <c r="C1550" s="34"/>
      <c r="D1550" s="34"/>
    </row>
    <row r="1551" spans="1:4" x14ac:dyDescent="0.2">
      <c r="A1551" s="34"/>
      <c r="B1551" s="34"/>
      <c r="C1551" s="34"/>
      <c r="D1551" s="34"/>
    </row>
    <row r="1552" spans="1:4" x14ac:dyDescent="0.2">
      <c r="A1552" s="34"/>
      <c r="B1552" s="34"/>
      <c r="C1552" s="34"/>
      <c r="D1552" s="34"/>
    </row>
    <row r="1553" spans="1:4" x14ac:dyDescent="0.2">
      <c r="A1553" s="34"/>
      <c r="B1553" s="34"/>
      <c r="C1553" s="34"/>
      <c r="D1553" s="34"/>
    </row>
    <row r="1554" spans="1:4" x14ac:dyDescent="0.2">
      <c r="A1554" s="34"/>
      <c r="B1554" s="34"/>
      <c r="C1554" s="34"/>
      <c r="D1554" s="34"/>
    </row>
    <row r="1555" spans="1:4" x14ac:dyDescent="0.2">
      <c r="A1555" s="34"/>
      <c r="B1555" s="34"/>
      <c r="C1555" s="34"/>
      <c r="D1555" s="34"/>
    </row>
    <row r="1556" spans="1:4" x14ac:dyDescent="0.2">
      <c r="A1556" s="34"/>
      <c r="B1556" s="34"/>
      <c r="C1556" s="34"/>
      <c r="D1556" s="34"/>
    </row>
    <row r="1557" spans="1:4" x14ac:dyDescent="0.2">
      <c r="A1557" s="34"/>
      <c r="B1557" s="34"/>
      <c r="C1557" s="34"/>
      <c r="D1557" s="34"/>
    </row>
    <row r="1558" spans="1:4" x14ac:dyDescent="0.2">
      <c r="A1558" s="34"/>
      <c r="B1558" s="34"/>
      <c r="C1558" s="34"/>
      <c r="D1558" s="34"/>
    </row>
    <row r="1559" spans="1:4" x14ac:dyDescent="0.2">
      <c r="A1559" s="34"/>
      <c r="B1559" s="34"/>
      <c r="C1559" s="34"/>
      <c r="D1559" s="34"/>
    </row>
    <row r="1560" spans="1:4" x14ac:dyDescent="0.2">
      <c r="A1560" s="34"/>
      <c r="B1560" s="34"/>
      <c r="C1560" s="34"/>
      <c r="D1560" s="34"/>
    </row>
    <row r="1561" spans="1:4" x14ac:dyDescent="0.2">
      <c r="A1561" s="34"/>
      <c r="B1561" s="34"/>
      <c r="C1561" s="34"/>
      <c r="D1561" s="34"/>
    </row>
    <row r="1562" spans="1:4" x14ac:dyDescent="0.2">
      <c r="A1562" s="34"/>
      <c r="B1562" s="34"/>
      <c r="C1562" s="34"/>
      <c r="D1562" s="34"/>
    </row>
    <row r="1563" spans="1:4" x14ac:dyDescent="0.2">
      <c r="A1563" s="34"/>
      <c r="B1563" s="34"/>
      <c r="C1563" s="34"/>
      <c r="D1563" s="34"/>
    </row>
    <row r="1564" spans="1:4" x14ac:dyDescent="0.2">
      <c r="A1564" s="34"/>
      <c r="B1564" s="34"/>
      <c r="C1564" s="34"/>
      <c r="D1564" s="34"/>
    </row>
    <row r="1565" spans="1:4" x14ac:dyDescent="0.2">
      <c r="A1565" s="34"/>
      <c r="B1565" s="34"/>
      <c r="C1565" s="34"/>
      <c r="D1565" s="34"/>
    </row>
    <row r="1566" spans="1:4" x14ac:dyDescent="0.2">
      <c r="A1566" s="34"/>
      <c r="B1566" s="34"/>
      <c r="C1566" s="34"/>
      <c r="D1566" s="34"/>
    </row>
    <row r="1567" spans="1:4" x14ac:dyDescent="0.2">
      <c r="A1567" s="34"/>
      <c r="B1567" s="34"/>
      <c r="C1567" s="34"/>
      <c r="D1567" s="34"/>
    </row>
    <row r="1568" spans="1:4" x14ac:dyDescent="0.2">
      <c r="A1568" s="34"/>
      <c r="B1568" s="34"/>
      <c r="C1568" s="34"/>
      <c r="D1568" s="34"/>
    </row>
    <row r="1569" spans="1:4" x14ac:dyDescent="0.2">
      <c r="A1569" s="34"/>
      <c r="B1569" s="34"/>
      <c r="C1569" s="34"/>
      <c r="D1569" s="34"/>
    </row>
    <row r="1570" spans="1:4" x14ac:dyDescent="0.2">
      <c r="A1570" s="34"/>
      <c r="B1570" s="34"/>
      <c r="C1570" s="34"/>
      <c r="D1570" s="34"/>
    </row>
    <row r="1571" spans="1:4" x14ac:dyDescent="0.2">
      <c r="A1571" s="34"/>
      <c r="B1571" s="34"/>
      <c r="C1571" s="34"/>
      <c r="D1571" s="34"/>
    </row>
    <row r="1572" spans="1:4" x14ac:dyDescent="0.2">
      <c r="A1572" s="34"/>
      <c r="B1572" s="34"/>
      <c r="C1572" s="34"/>
      <c r="D1572" s="34"/>
    </row>
    <row r="1573" spans="1:4" x14ac:dyDescent="0.2">
      <c r="A1573" s="34"/>
      <c r="B1573" s="34"/>
      <c r="C1573" s="34"/>
      <c r="D1573" s="34"/>
    </row>
    <row r="1574" spans="1:4" x14ac:dyDescent="0.2">
      <c r="A1574" s="34"/>
      <c r="B1574" s="34"/>
      <c r="C1574" s="34"/>
      <c r="D1574" s="34"/>
    </row>
    <row r="1575" spans="1:4" x14ac:dyDescent="0.2">
      <c r="A1575" s="34"/>
      <c r="B1575" s="34"/>
      <c r="C1575" s="34"/>
      <c r="D1575" s="34"/>
    </row>
    <row r="1576" spans="1:4" x14ac:dyDescent="0.2">
      <c r="A1576" s="34"/>
      <c r="B1576" s="34"/>
      <c r="C1576" s="34"/>
      <c r="D1576" s="34"/>
    </row>
    <row r="1577" spans="1:4" x14ac:dyDescent="0.2">
      <c r="A1577" s="34"/>
      <c r="B1577" s="34"/>
      <c r="C1577" s="34"/>
      <c r="D1577" s="34"/>
    </row>
    <row r="1578" spans="1:4" x14ac:dyDescent="0.2">
      <c r="A1578" s="34"/>
      <c r="B1578" s="34"/>
      <c r="C1578" s="34"/>
      <c r="D1578" s="34"/>
    </row>
    <row r="1579" spans="1:4" x14ac:dyDescent="0.2">
      <c r="A1579" s="34"/>
      <c r="B1579" s="34"/>
      <c r="C1579" s="34"/>
      <c r="D1579" s="34"/>
    </row>
    <row r="1580" spans="1:4" x14ac:dyDescent="0.2">
      <c r="A1580" s="34"/>
      <c r="B1580" s="34"/>
      <c r="C1580" s="34"/>
      <c r="D1580" s="34"/>
    </row>
    <row r="1581" spans="1:4" x14ac:dyDescent="0.2">
      <c r="A1581" s="34"/>
      <c r="B1581" s="34"/>
      <c r="C1581" s="34"/>
      <c r="D1581" s="34"/>
    </row>
    <row r="1582" spans="1:4" x14ac:dyDescent="0.2">
      <c r="A1582" s="34"/>
      <c r="B1582" s="34"/>
      <c r="C1582" s="34"/>
      <c r="D1582" s="34"/>
    </row>
    <row r="1583" spans="1:4" x14ac:dyDescent="0.2">
      <c r="A1583" s="34"/>
      <c r="B1583" s="34"/>
      <c r="C1583" s="34"/>
      <c r="D1583" s="34"/>
    </row>
    <row r="1584" spans="1:4" x14ac:dyDescent="0.2">
      <c r="A1584" s="34"/>
      <c r="B1584" s="34"/>
      <c r="C1584" s="34"/>
      <c r="D1584" s="34"/>
    </row>
    <row r="1585" spans="1:4" x14ac:dyDescent="0.2">
      <c r="A1585" s="34"/>
      <c r="B1585" s="34"/>
      <c r="C1585" s="34"/>
      <c r="D1585" s="34"/>
    </row>
    <row r="1586" spans="1:4" x14ac:dyDescent="0.2">
      <c r="A1586" s="34"/>
      <c r="B1586" s="34"/>
      <c r="C1586" s="34"/>
      <c r="D1586" s="34"/>
    </row>
    <row r="1587" spans="1:4" x14ac:dyDescent="0.2">
      <c r="A1587" s="34"/>
      <c r="B1587" s="34"/>
      <c r="C1587" s="34"/>
      <c r="D1587" s="34"/>
    </row>
    <row r="1588" spans="1:4" x14ac:dyDescent="0.2">
      <c r="A1588" s="34"/>
      <c r="B1588" s="34"/>
      <c r="C1588" s="34"/>
      <c r="D1588" s="34"/>
    </row>
    <row r="1589" spans="1:4" x14ac:dyDescent="0.2">
      <c r="A1589" s="34"/>
      <c r="B1589" s="34"/>
      <c r="C1589" s="34"/>
      <c r="D1589" s="34"/>
    </row>
    <row r="1590" spans="1:4" x14ac:dyDescent="0.2">
      <c r="A1590" s="34"/>
      <c r="B1590" s="34"/>
      <c r="C1590" s="34"/>
      <c r="D1590" s="34"/>
    </row>
    <row r="1591" spans="1:4" x14ac:dyDescent="0.2">
      <c r="A1591" s="34"/>
      <c r="B1591" s="34"/>
      <c r="C1591" s="34"/>
      <c r="D1591" s="34"/>
    </row>
    <row r="1592" spans="1:4" x14ac:dyDescent="0.2">
      <c r="A1592" s="34"/>
      <c r="B1592" s="34"/>
      <c r="C1592" s="34"/>
      <c r="D1592" s="34"/>
    </row>
    <row r="1593" spans="1:4" x14ac:dyDescent="0.2">
      <c r="A1593" s="34"/>
      <c r="B1593" s="34"/>
      <c r="C1593" s="34"/>
      <c r="D1593" s="34"/>
    </row>
    <row r="1594" spans="1:4" x14ac:dyDescent="0.2">
      <c r="A1594" s="34"/>
      <c r="B1594" s="34"/>
      <c r="C1594" s="34"/>
      <c r="D1594" s="34"/>
    </row>
    <row r="1595" spans="1:4" x14ac:dyDescent="0.2">
      <c r="A1595" s="34"/>
      <c r="B1595" s="34"/>
      <c r="C1595" s="34"/>
      <c r="D1595" s="34"/>
    </row>
    <row r="1596" spans="1:4" x14ac:dyDescent="0.2">
      <c r="A1596" s="34"/>
      <c r="B1596" s="34"/>
      <c r="C1596" s="34"/>
      <c r="D1596" s="34"/>
    </row>
    <row r="1597" spans="1:4" x14ac:dyDescent="0.2">
      <c r="A1597" s="34"/>
      <c r="B1597" s="34"/>
      <c r="C1597" s="34"/>
      <c r="D1597" s="34"/>
    </row>
    <row r="1598" spans="1:4" x14ac:dyDescent="0.2">
      <c r="A1598" s="34"/>
      <c r="B1598" s="34"/>
      <c r="C1598" s="34"/>
      <c r="D1598" s="34"/>
    </row>
    <row r="1599" spans="1:4" x14ac:dyDescent="0.2">
      <c r="A1599" s="34"/>
      <c r="B1599" s="34"/>
      <c r="C1599" s="34"/>
      <c r="D1599" s="34"/>
    </row>
    <row r="1600" spans="1:4" x14ac:dyDescent="0.2">
      <c r="A1600" s="34"/>
      <c r="B1600" s="34"/>
      <c r="C1600" s="34"/>
      <c r="D1600" s="34"/>
    </row>
    <row r="1601" spans="1:4" x14ac:dyDescent="0.2">
      <c r="A1601" s="34"/>
      <c r="B1601" s="34"/>
      <c r="C1601" s="34"/>
      <c r="D1601" s="34"/>
    </row>
    <row r="1602" spans="1:4" x14ac:dyDescent="0.2">
      <c r="A1602" s="34"/>
      <c r="B1602" s="34"/>
      <c r="C1602" s="34"/>
      <c r="D1602" s="34"/>
    </row>
    <row r="1603" spans="1:4" x14ac:dyDescent="0.2">
      <c r="A1603" s="34"/>
      <c r="B1603" s="34"/>
      <c r="C1603" s="34"/>
      <c r="D1603" s="34"/>
    </row>
    <row r="1604" spans="1:4" x14ac:dyDescent="0.2">
      <c r="A1604" s="34"/>
      <c r="B1604" s="34"/>
      <c r="C1604" s="34"/>
      <c r="D1604" s="34"/>
    </row>
    <row r="1605" spans="1:4" x14ac:dyDescent="0.2">
      <c r="A1605" s="34"/>
      <c r="B1605" s="34"/>
      <c r="C1605" s="34"/>
      <c r="D1605" s="34"/>
    </row>
    <row r="1606" spans="1:4" x14ac:dyDescent="0.2">
      <c r="A1606" s="34"/>
      <c r="B1606" s="34"/>
      <c r="C1606" s="34"/>
      <c r="D1606" s="34"/>
    </row>
    <row r="1607" spans="1:4" x14ac:dyDescent="0.2">
      <c r="A1607" s="34"/>
      <c r="B1607" s="34"/>
      <c r="C1607" s="34"/>
      <c r="D1607" s="34"/>
    </row>
    <row r="1608" spans="1:4" x14ac:dyDescent="0.2">
      <c r="A1608" s="34"/>
      <c r="B1608" s="34"/>
      <c r="C1608" s="34"/>
      <c r="D1608" s="34"/>
    </row>
    <row r="1609" spans="1:4" x14ac:dyDescent="0.2">
      <c r="A1609" s="34"/>
      <c r="B1609" s="34"/>
      <c r="C1609" s="34"/>
      <c r="D1609" s="34"/>
    </row>
    <row r="1610" spans="1:4" x14ac:dyDescent="0.2">
      <c r="A1610" s="34"/>
      <c r="B1610" s="34"/>
      <c r="C1610" s="34"/>
      <c r="D1610" s="34"/>
    </row>
    <row r="1611" spans="1:4" x14ac:dyDescent="0.2">
      <c r="A1611" s="34"/>
      <c r="B1611" s="34"/>
      <c r="C1611" s="34"/>
      <c r="D1611" s="34"/>
    </row>
    <row r="1612" spans="1:4" x14ac:dyDescent="0.2">
      <c r="A1612" s="34"/>
      <c r="B1612" s="34"/>
      <c r="C1612" s="34"/>
      <c r="D1612" s="34"/>
    </row>
    <row r="1613" spans="1:4" x14ac:dyDescent="0.2">
      <c r="A1613" s="34"/>
      <c r="B1613" s="34"/>
      <c r="C1613" s="34"/>
      <c r="D1613" s="34"/>
    </row>
    <row r="1614" spans="1:4" x14ac:dyDescent="0.2">
      <c r="A1614" s="34"/>
      <c r="B1614" s="34"/>
      <c r="C1614" s="34"/>
      <c r="D1614" s="34"/>
    </row>
    <row r="1615" spans="1:4" x14ac:dyDescent="0.2">
      <c r="A1615" s="34"/>
      <c r="B1615" s="34"/>
      <c r="C1615" s="34"/>
      <c r="D1615" s="34"/>
    </row>
    <row r="1616" spans="1:4" x14ac:dyDescent="0.2">
      <c r="A1616" s="34"/>
      <c r="B1616" s="34"/>
      <c r="C1616" s="34"/>
      <c r="D1616" s="34"/>
    </row>
    <row r="1617" spans="1:4" x14ac:dyDescent="0.2">
      <c r="A1617" s="34"/>
      <c r="B1617" s="34"/>
      <c r="C1617" s="34"/>
      <c r="D1617" s="34"/>
    </row>
    <row r="1618" spans="1:4" x14ac:dyDescent="0.2">
      <c r="A1618" s="34"/>
      <c r="B1618" s="34"/>
      <c r="C1618" s="34"/>
      <c r="D1618" s="34"/>
    </row>
    <row r="1619" spans="1:4" x14ac:dyDescent="0.2">
      <c r="A1619" s="34"/>
      <c r="B1619" s="34"/>
      <c r="C1619" s="34"/>
      <c r="D1619" s="34"/>
    </row>
    <row r="1620" spans="1:4" x14ac:dyDescent="0.2">
      <c r="A1620" s="34"/>
      <c r="B1620" s="34"/>
      <c r="C1620" s="34"/>
      <c r="D1620" s="34"/>
    </row>
    <row r="1621" spans="1:4" x14ac:dyDescent="0.2">
      <c r="A1621" s="34"/>
      <c r="B1621" s="34"/>
      <c r="C1621" s="34"/>
      <c r="D1621" s="34"/>
    </row>
    <row r="1622" spans="1:4" x14ac:dyDescent="0.2">
      <c r="A1622" s="34"/>
      <c r="B1622" s="34"/>
      <c r="C1622" s="34"/>
      <c r="D1622" s="34"/>
    </row>
    <row r="1623" spans="1:4" x14ac:dyDescent="0.2">
      <c r="A1623" s="34"/>
      <c r="B1623" s="34"/>
      <c r="C1623" s="34"/>
      <c r="D1623" s="34"/>
    </row>
    <row r="1624" spans="1:4" x14ac:dyDescent="0.2">
      <c r="A1624" s="34"/>
      <c r="B1624" s="34"/>
      <c r="C1624" s="34"/>
      <c r="D1624" s="34"/>
    </row>
    <row r="1625" spans="1:4" x14ac:dyDescent="0.2">
      <c r="A1625" s="34"/>
      <c r="B1625" s="34"/>
      <c r="C1625" s="34"/>
      <c r="D1625" s="34"/>
    </row>
    <row r="1626" spans="1:4" x14ac:dyDescent="0.2">
      <c r="A1626" s="34"/>
      <c r="B1626" s="34"/>
      <c r="C1626" s="34"/>
      <c r="D1626" s="34"/>
    </row>
    <row r="1627" spans="1:4" x14ac:dyDescent="0.2">
      <c r="A1627" s="34"/>
      <c r="B1627" s="34"/>
      <c r="C1627" s="34"/>
      <c r="D1627" s="34"/>
    </row>
    <row r="1628" spans="1:4" x14ac:dyDescent="0.2">
      <c r="A1628" s="34"/>
      <c r="B1628" s="34"/>
      <c r="C1628" s="34"/>
      <c r="D1628" s="34"/>
    </row>
    <row r="1629" spans="1:4" x14ac:dyDescent="0.2">
      <c r="A1629" s="34"/>
      <c r="B1629" s="34"/>
      <c r="C1629" s="34"/>
      <c r="D1629" s="34"/>
    </row>
    <row r="1630" spans="1:4" x14ac:dyDescent="0.2">
      <c r="A1630" s="34"/>
      <c r="B1630" s="34"/>
      <c r="C1630" s="34"/>
      <c r="D1630" s="34"/>
    </row>
    <row r="1631" spans="1:4" x14ac:dyDescent="0.2">
      <c r="A1631" s="34"/>
      <c r="B1631" s="34"/>
      <c r="C1631" s="34"/>
      <c r="D1631" s="34"/>
    </row>
    <row r="1632" spans="1:4" x14ac:dyDescent="0.2">
      <c r="A1632" s="34"/>
      <c r="B1632" s="34"/>
      <c r="C1632" s="34"/>
      <c r="D1632" s="34"/>
    </row>
    <row r="1633" spans="1:4" x14ac:dyDescent="0.2">
      <c r="A1633" s="34"/>
      <c r="B1633" s="34"/>
      <c r="C1633" s="34"/>
      <c r="D1633" s="34"/>
    </row>
    <row r="1634" spans="1:4" x14ac:dyDescent="0.2">
      <c r="A1634" s="34"/>
      <c r="B1634" s="34"/>
      <c r="C1634" s="34"/>
      <c r="D1634" s="34"/>
    </row>
    <row r="1635" spans="1:4" x14ac:dyDescent="0.2">
      <c r="A1635" s="34"/>
      <c r="B1635" s="34"/>
      <c r="C1635" s="34"/>
      <c r="D1635" s="34"/>
    </row>
    <row r="1636" spans="1:4" x14ac:dyDescent="0.2">
      <c r="A1636" s="34"/>
      <c r="B1636" s="34"/>
      <c r="C1636" s="34"/>
      <c r="D1636" s="34"/>
    </row>
    <row r="1637" spans="1:4" x14ac:dyDescent="0.2">
      <c r="A1637" s="34"/>
      <c r="B1637" s="34"/>
      <c r="C1637" s="34"/>
      <c r="D1637" s="34"/>
    </row>
    <row r="1638" spans="1:4" x14ac:dyDescent="0.2">
      <c r="A1638" s="34"/>
      <c r="B1638" s="34"/>
      <c r="C1638" s="34"/>
      <c r="D1638" s="34"/>
    </row>
    <row r="1639" spans="1:4" x14ac:dyDescent="0.2">
      <c r="A1639" s="34"/>
      <c r="B1639" s="34"/>
      <c r="C1639" s="34"/>
      <c r="D1639" s="34"/>
    </row>
    <row r="1640" spans="1:4" x14ac:dyDescent="0.2">
      <c r="A1640" s="34"/>
      <c r="B1640" s="34"/>
      <c r="C1640" s="34"/>
      <c r="D1640" s="34"/>
    </row>
    <row r="1641" spans="1:4" x14ac:dyDescent="0.2">
      <c r="A1641" s="34"/>
      <c r="B1641" s="34"/>
      <c r="C1641" s="34"/>
      <c r="D1641" s="34"/>
    </row>
    <row r="1642" spans="1:4" x14ac:dyDescent="0.2">
      <c r="A1642" s="34"/>
      <c r="B1642" s="34"/>
      <c r="C1642" s="34"/>
      <c r="D1642" s="34"/>
    </row>
    <row r="1643" spans="1:4" x14ac:dyDescent="0.2">
      <c r="A1643" s="34"/>
      <c r="B1643" s="34"/>
      <c r="C1643" s="34"/>
      <c r="D1643" s="34"/>
    </row>
    <row r="1644" spans="1:4" x14ac:dyDescent="0.2">
      <c r="A1644" s="34"/>
      <c r="B1644" s="34"/>
      <c r="C1644" s="34"/>
      <c r="D1644" s="34"/>
    </row>
    <row r="1645" spans="1:4" x14ac:dyDescent="0.2">
      <c r="A1645" s="34"/>
      <c r="B1645" s="34"/>
      <c r="C1645" s="34"/>
      <c r="D1645" s="34"/>
    </row>
    <row r="1646" spans="1:4" x14ac:dyDescent="0.2">
      <c r="A1646" s="34"/>
      <c r="B1646" s="34"/>
      <c r="C1646" s="34"/>
      <c r="D1646" s="34"/>
    </row>
    <row r="1647" spans="1:4" x14ac:dyDescent="0.2">
      <c r="A1647" s="34"/>
      <c r="B1647" s="34"/>
      <c r="C1647" s="34"/>
      <c r="D1647" s="34"/>
    </row>
    <row r="1648" spans="1:4" x14ac:dyDescent="0.2">
      <c r="A1648" s="34"/>
      <c r="B1648" s="34"/>
      <c r="C1648" s="34"/>
      <c r="D1648" s="34"/>
    </row>
    <row r="1649" spans="1:4" x14ac:dyDescent="0.2">
      <c r="A1649" s="34"/>
      <c r="B1649" s="34"/>
      <c r="C1649" s="34"/>
      <c r="D1649" s="34"/>
    </row>
    <row r="1650" spans="1:4" x14ac:dyDescent="0.2">
      <c r="A1650" s="34"/>
      <c r="B1650" s="34"/>
      <c r="C1650" s="34"/>
      <c r="D1650" s="34"/>
    </row>
    <row r="1651" spans="1:4" x14ac:dyDescent="0.2">
      <c r="A1651" s="34"/>
      <c r="B1651" s="34"/>
      <c r="C1651" s="34"/>
      <c r="D1651" s="34"/>
    </row>
    <row r="1652" spans="1:4" x14ac:dyDescent="0.2">
      <c r="A1652" s="34"/>
      <c r="B1652" s="34"/>
      <c r="C1652" s="34"/>
      <c r="D1652" s="34"/>
    </row>
    <row r="1653" spans="1:4" x14ac:dyDescent="0.2">
      <c r="A1653" s="34"/>
      <c r="B1653" s="34"/>
      <c r="C1653" s="34"/>
      <c r="D1653" s="34"/>
    </row>
    <row r="1654" spans="1:4" x14ac:dyDescent="0.2">
      <c r="A1654" s="34"/>
      <c r="B1654" s="34"/>
      <c r="C1654" s="34"/>
      <c r="D1654" s="34"/>
    </row>
    <row r="1655" spans="1:4" x14ac:dyDescent="0.2">
      <c r="A1655" s="34"/>
      <c r="B1655" s="34"/>
      <c r="C1655" s="34"/>
      <c r="D1655" s="34"/>
    </row>
    <row r="1656" spans="1:4" x14ac:dyDescent="0.2">
      <c r="A1656" s="34"/>
      <c r="B1656" s="34"/>
      <c r="C1656" s="34"/>
      <c r="D1656" s="34"/>
    </row>
    <row r="1657" spans="1:4" x14ac:dyDescent="0.2">
      <c r="A1657" s="34"/>
      <c r="B1657" s="34"/>
      <c r="C1657" s="34"/>
      <c r="D1657" s="34"/>
    </row>
    <row r="1658" spans="1:4" x14ac:dyDescent="0.2">
      <c r="A1658" s="34"/>
      <c r="B1658" s="34"/>
      <c r="C1658" s="34"/>
      <c r="D1658" s="34"/>
    </row>
    <row r="1659" spans="1:4" x14ac:dyDescent="0.2">
      <c r="A1659" s="34"/>
      <c r="B1659" s="34"/>
      <c r="C1659" s="34"/>
      <c r="D1659" s="34"/>
    </row>
    <row r="1660" spans="1:4" x14ac:dyDescent="0.2">
      <c r="A1660" s="34"/>
      <c r="B1660" s="34"/>
      <c r="C1660" s="34"/>
      <c r="D1660" s="34"/>
    </row>
    <row r="1661" spans="1:4" x14ac:dyDescent="0.2">
      <c r="A1661" s="34"/>
      <c r="B1661" s="34"/>
      <c r="C1661" s="34"/>
      <c r="D1661" s="34"/>
    </row>
    <row r="1662" spans="1:4" x14ac:dyDescent="0.2">
      <c r="A1662" s="34"/>
      <c r="B1662" s="34"/>
      <c r="C1662" s="34"/>
      <c r="D1662" s="34"/>
    </row>
    <row r="1663" spans="1:4" x14ac:dyDescent="0.2">
      <c r="A1663" s="34"/>
      <c r="B1663" s="34"/>
      <c r="C1663" s="34"/>
      <c r="D1663" s="34"/>
    </row>
    <row r="1664" spans="1:4" x14ac:dyDescent="0.2">
      <c r="A1664" s="34"/>
      <c r="B1664" s="34"/>
      <c r="C1664" s="34"/>
      <c r="D1664" s="34"/>
    </row>
    <row r="1665" spans="1:4" x14ac:dyDescent="0.2">
      <c r="A1665" s="34"/>
      <c r="B1665" s="34"/>
      <c r="C1665" s="34"/>
      <c r="D1665" s="34"/>
    </row>
    <row r="1666" spans="1:4" x14ac:dyDescent="0.2">
      <c r="A1666" s="34"/>
      <c r="B1666" s="34"/>
      <c r="C1666" s="34"/>
      <c r="D1666" s="34"/>
    </row>
    <row r="1667" spans="1:4" x14ac:dyDescent="0.2">
      <c r="A1667" s="34"/>
      <c r="B1667" s="34"/>
      <c r="C1667" s="34"/>
      <c r="D1667" s="34"/>
    </row>
    <row r="1668" spans="1:4" x14ac:dyDescent="0.2">
      <c r="A1668" s="34"/>
      <c r="B1668" s="34"/>
      <c r="C1668" s="34"/>
      <c r="D1668" s="34"/>
    </row>
    <row r="1669" spans="1:4" x14ac:dyDescent="0.2">
      <c r="A1669" s="34"/>
      <c r="B1669" s="34"/>
      <c r="C1669" s="34"/>
      <c r="D1669" s="34"/>
    </row>
    <row r="1670" spans="1:4" x14ac:dyDescent="0.2">
      <c r="A1670" s="34"/>
      <c r="B1670" s="34"/>
      <c r="C1670" s="34"/>
      <c r="D1670" s="34"/>
    </row>
    <row r="1671" spans="1:4" x14ac:dyDescent="0.2">
      <c r="A1671" s="34"/>
      <c r="B1671" s="34"/>
      <c r="C1671" s="34"/>
      <c r="D1671" s="34"/>
    </row>
    <row r="1672" spans="1:4" x14ac:dyDescent="0.2">
      <c r="A1672" s="34"/>
      <c r="B1672" s="34"/>
      <c r="C1672" s="34"/>
      <c r="D1672" s="34"/>
    </row>
    <row r="1673" spans="1:4" x14ac:dyDescent="0.2">
      <c r="A1673" s="34"/>
      <c r="B1673" s="34"/>
      <c r="C1673" s="34"/>
      <c r="D1673" s="34"/>
    </row>
    <row r="1674" spans="1:4" x14ac:dyDescent="0.2">
      <c r="A1674" s="34"/>
      <c r="B1674" s="34"/>
      <c r="C1674" s="34"/>
      <c r="D1674" s="34"/>
    </row>
    <row r="1675" spans="1:4" x14ac:dyDescent="0.2">
      <c r="A1675" s="34"/>
      <c r="B1675" s="34"/>
      <c r="C1675" s="34"/>
      <c r="D1675" s="34"/>
    </row>
    <row r="1676" spans="1:4" x14ac:dyDescent="0.2">
      <c r="A1676" s="34"/>
      <c r="B1676" s="34"/>
      <c r="C1676" s="34"/>
      <c r="D1676" s="34"/>
    </row>
    <row r="1677" spans="1:4" x14ac:dyDescent="0.2">
      <c r="A1677" s="34"/>
      <c r="B1677" s="34"/>
      <c r="C1677" s="34"/>
      <c r="D1677" s="34"/>
    </row>
    <row r="1678" spans="1:4" x14ac:dyDescent="0.2">
      <c r="A1678" s="34"/>
      <c r="B1678" s="34"/>
      <c r="C1678" s="34"/>
      <c r="D1678" s="34"/>
    </row>
    <row r="1679" spans="1:4" x14ac:dyDescent="0.2">
      <c r="A1679" s="34"/>
      <c r="B1679" s="34"/>
      <c r="C1679" s="34"/>
      <c r="D1679" s="34"/>
    </row>
    <row r="1680" spans="1:4" x14ac:dyDescent="0.2">
      <c r="A1680" s="34"/>
      <c r="B1680" s="34"/>
      <c r="C1680" s="34"/>
      <c r="D1680" s="34"/>
    </row>
    <row r="1681" spans="1:4" x14ac:dyDescent="0.2">
      <c r="A1681" s="34"/>
      <c r="B1681" s="34"/>
      <c r="C1681" s="34"/>
      <c r="D1681" s="34"/>
    </row>
    <row r="1682" spans="1:4" x14ac:dyDescent="0.2">
      <c r="A1682" s="34"/>
      <c r="B1682" s="34"/>
      <c r="C1682" s="34"/>
      <c r="D1682" s="34"/>
    </row>
    <row r="1683" spans="1:4" x14ac:dyDescent="0.2">
      <c r="A1683" s="34"/>
      <c r="B1683" s="34"/>
      <c r="C1683" s="34"/>
      <c r="D1683" s="34"/>
    </row>
    <row r="1684" spans="1:4" x14ac:dyDescent="0.2">
      <c r="A1684" s="34"/>
      <c r="B1684" s="34"/>
      <c r="C1684" s="34"/>
      <c r="D1684" s="34"/>
    </row>
    <row r="1685" spans="1:4" x14ac:dyDescent="0.2">
      <c r="A1685" s="34"/>
      <c r="B1685" s="34"/>
      <c r="C1685" s="34"/>
      <c r="D1685" s="34"/>
    </row>
    <row r="1686" spans="1:4" x14ac:dyDescent="0.2">
      <c r="A1686" s="34"/>
      <c r="B1686" s="34"/>
      <c r="C1686" s="34"/>
      <c r="D1686" s="34"/>
    </row>
    <row r="1687" spans="1:4" x14ac:dyDescent="0.2">
      <c r="A1687" s="34"/>
      <c r="B1687" s="34"/>
      <c r="C1687" s="34"/>
      <c r="D1687" s="34"/>
    </row>
    <row r="1688" spans="1:4" x14ac:dyDescent="0.2">
      <c r="A1688" s="34"/>
      <c r="B1688" s="34"/>
      <c r="C1688" s="34"/>
      <c r="D1688" s="34"/>
    </row>
    <row r="1689" spans="1:4" x14ac:dyDescent="0.2">
      <c r="A1689" s="34"/>
      <c r="B1689" s="34"/>
      <c r="C1689" s="34"/>
      <c r="D1689" s="34"/>
    </row>
    <row r="1690" spans="1:4" x14ac:dyDescent="0.2">
      <c r="A1690" s="34"/>
      <c r="B1690" s="34"/>
      <c r="C1690" s="34"/>
      <c r="D1690" s="34"/>
    </row>
    <row r="1691" spans="1:4" x14ac:dyDescent="0.2">
      <c r="A1691" s="34"/>
      <c r="B1691" s="34"/>
      <c r="C1691" s="34"/>
      <c r="D1691" s="34"/>
    </row>
    <row r="1692" spans="1:4" x14ac:dyDescent="0.2">
      <c r="A1692" s="34"/>
      <c r="B1692" s="34"/>
      <c r="C1692" s="34"/>
      <c r="D1692" s="34"/>
    </row>
    <row r="1693" spans="1:4" x14ac:dyDescent="0.2">
      <c r="A1693" s="34"/>
      <c r="B1693" s="34"/>
      <c r="C1693" s="34"/>
      <c r="D1693" s="34"/>
    </row>
    <row r="1694" spans="1:4" x14ac:dyDescent="0.2">
      <c r="A1694" s="34"/>
      <c r="B1694" s="34"/>
      <c r="C1694" s="34"/>
      <c r="D1694" s="34"/>
    </row>
    <row r="1695" spans="1:4" x14ac:dyDescent="0.2">
      <c r="A1695" s="34"/>
      <c r="B1695" s="34"/>
      <c r="C1695" s="34"/>
      <c r="D1695" s="34"/>
    </row>
    <row r="1696" spans="1:4" x14ac:dyDescent="0.2">
      <c r="A1696" s="34"/>
      <c r="B1696" s="34"/>
      <c r="C1696" s="34"/>
      <c r="D1696" s="34"/>
    </row>
    <row r="1697" spans="1:4" x14ac:dyDescent="0.2">
      <c r="A1697" s="34"/>
      <c r="B1697" s="34"/>
      <c r="C1697" s="34"/>
      <c r="D1697" s="34"/>
    </row>
    <row r="1698" spans="1:4" x14ac:dyDescent="0.2">
      <c r="A1698" s="34"/>
      <c r="B1698" s="34"/>
      <c r="C1698" s="34"/>
      <c r="D1698" s="34"/>
    </row>
    <row r="1699" spans="1:4" x14ac:dyDescent="0.2">
      <c r="A1699" s="34"/>
      <c r="B1699" s="34"/>
      <c r="C1699" s="34"/>
      <c r="D1699" s="34"/>
    </row>
    <row r="1700" spans="1:4" x14ac:dyDescent="0.2">
      <c r="A1700" s="34"/>
      <c r="B1700" s="34"/>
      <c r="C1700" s="34"/>
      <c r="D1700" s="34"/>
    </row>
    <row r="1701" spans="1:4" x14ac:dyDescent="0.2">
      <c r="A1701" s="34"/>
      <c r="B1701" s="34"/>
      <c r="C1701" s="34"/>
      <c r="D1701" s="34"/>
    </row>
    <row r="1702" spans="1:4" x14ac:dyDescent="0.2">
      <c r="A1702" s="34"/>
      <c r="B1702" s="34"/>
      <c r="C1702" s="34"/>
      <c r="D1702" s="34"/>
    </row>
    <row r="1703" spans="1:4" x14ac:dyDescent="0.2">
      <c r="A1703" s="34"/>
      <c r="B1703" s="34"/>
      <c r="C1703" s="34"/>
      <c r="D1703" s="34"/>
    </row>
    <row r="1704" spans="1:4" x14ac:dyDescent="0.2">
      <c r="A1704" s="34"/>
      <c r="B1704" s="34"/>
      <c r="C1704" s="34"/>
      <c r="D1704" s="34"/>
    </row>
    <row r="1705" spans="1:4" x14ac:dyDescent="0.2">
      <c r="A1705" s="34"/>
      <c r="B1705" s="34"/>
      <c r="C1705" s="34"/>
      <c r="D1705" s="34"/>
    </row>
    <row r="1706" spans="1:4" x14ac:dyDescent="0.2">
      <c r="A1706" s="34"/>
      <c r="B1706" s="34"/>
      <c r="C1706" s="34"/>
      <c r="D1706" s="34"/>
    </row>
    <row r="1707" spans="1:4" x14ac:dyDescent="0.2">
      <c r="A1707" s="34"/>
      <c r="B1707" s="34"/>
      <c r="C1707" s="34"/>
      <c r="D1707" s="34"/>
    </row>
    <row r="1708" spans="1:4" x14ac:dyDescent="0.2">
      <c r="A1708" s="34"/>
      <c r="B1708" s="34"/>
      <c r="C1708" s="34"/>
      <c r="D1708" s="34"/>
    </row>
    <row r="1709" spans="1:4" x14ac:dyDescent="0.2">
      <c r="A1709" s="34"/>
      <c r="B1709" s="34"/>
      <c r="C1709" s="34"/>
      <c r="D1709" s="34"/>
    </row>
    <row r="1710" spans="1:4" x14ac:dyDescent="0.2">
      <c r="A1710" s="34"/>
      <c r="B1710" s="34"/>
      <c r="C1710" s="34"/>
      <c r="D1710" s="34"/>
    </row>
    <row r="1711" spans="1:4" x14ac:dyDescent="0.2">
      <c r="A1711" s="34"/>
      <c r="B1711" s="34"/>
      <c r="C1711" s="34"/>
      <c r="D1711" s="34"/>
    </row>
    <row r="1712" spans="1:4" x14ac:dyDescent="0.2">
      <c r="A1712" s="34"/>
      <c r="B1712" s="34"/>
      <c r="C1712" s="34"/>
      <c r="D1712" s="34"/>
    </row>
    <row r="1713" spans="1:4" x14ac:dyDescent="0.2">
      <c r="A1713" s="34"/>
      <c r="B1713" s="34"/>
      <c r="C1713" s="34"/>
      <c r="D1713" s="34"/>
    </row>
    <row r="1714" spans="1:4" x14ac:dyDescent="0.2">
      <c r="A1714" s="34"/>
      <c r="B1714" s="34"/>
      <c r="C1714" s="34"/>
      <c r="D1714" s="34"/>
    </row>
    <row r="1715" spans="1:4" x14ac:dyDescent="0.2">
      <c r="A1715" s="34"/>
      <c r="B1715" s="34"/>
      <c r="C1715" s="34"/>
      <c r="D1715" s="34"/>
    </row>
    <row r="1716" spans="1:4" x14ac:dyDescent="0.2">
      <c r="A1716" s="34"/>
      <c r="B1716" s="34"/>
      <c r="C1716" s="34"/>
      <c r="D1716" s="34"/>
    </row>
    <row r="1717" spans="1:4" x14ac:dyDescent="0.2">
      <c r="A1717" s="34"/>
      <c r="B1717" s="34"/>
      <c r="C1717" s="34"/>
      <c r="D1717" s="34"/>
    </row>
    <row r="1718" spans="1:4" x14ac:dyDescent="0.2">
      <c r="A1718" s="34"/>
      <c r="B1718" s="34"/>
      <c r="C1718" s="34"/>
      <c r="D1718" s="34"/>
    </row>
    <row r="1719" spans="1:4" x14ac:dyDescent="0.2">
      <c r="A1719" s="34"/>
      <c r="B1719" s="34"/>
      <c r="C1719" s="34"/>
      <c r="D1719" s="34"/>
    </row>
    <row r="1720" spans="1:4" x14ac:dyDescent="0.2">
      <c r="A1720" s="34"/>
      <c r="B1720" s="34"/>
      <c r="C1720" s="34"/>
      <c r="D1720" s="34"/>
    </row>
    <row r="1721" spans="1:4" x14ac:dyDescent="0.2">
      <c r="A1721" s="34"/>
      <c r="B1721" s="34"/>
      <c r="C1721" s="34"/>
      <c r="D1721" s="34"/>
    </row>
    <row r="1722" spans="1:4" x14ac:dyDescent="0.2">
      <c r="A1722" s="34"/>
      <c r="B1722" s="34"/>
      <c r="C1722" s="34"/>
      <c r="D1722" s="34"/>
    </row>
    <row r="1723" spans="1:4" x14ac:dyDescent="0.2">
      <c r="A1723" s="34"/>
      <c r="B1723" s="34"/>
      <c r="C1723" s="34"/>
      <c r="D1723" s="34"/>
    </row>
    <row r="1724" spans="1:4" x14ac:dyDescent="0.2">
      <c r="A1724" s="34"/>
      <c r="B1724" s="34"/>
      <c r="C1724" s="34"/>
      <c r="D1724" s="34"/>
    </row>
    <row r="1725" spans="1:4" x14ac:dyDescent="0.2">
      <c r="A1725" s="34"/>
      <c r="B1725" s="34"/>
      <c r="C1725" s="34"/>
      <c r="D1725" s="34"/>
    </row>
    <row r="1726" spans="1:4" x14ac:dyDescent="0.2">
      <c r="A1726" s="34"/>
      <c r="B1726" s="34"/>
      <c r="C1726" s="34"/>
      <c r="D1726" s="34"/>
    </row>
    <row r="1727" spans="1:4" x14ac:dyDescent="0.2">
      <c r="A1727" s="34"/>
      <c r="B1727" s="34"/>
      <c r="C1727" s="34"/>
      <c r="D1727" s="34"/>
    </row>
    <row r="1728" spans="1:4" x14ac:dyDescent="0.2">
      <c r="A1728" s="34"/>
      <c r="B1728" s="34"/>
      <c r="C1728" s="34"/>
      <c r="D1728" s="34"/>
    </row>
    <row r="1729" spans="1:4" x14ac:dyDescent="0.2">
      <c r="A1729" s="34"/>
      <c r="B1729" s="34"/>
      <c r="C1729" s="34"/>
      <c r="D1729" s="34"/>
    </row>
    <row r="1730" spans="1:4" x14ac:dyDescent="0.2">
      <c r="A1730" s="34"/>
      <c r="B1730" s="34"/>
      <c r="C1730" s="34"/>
      <c r="D1730" s="34"/>
    </row>
    <row r="1731" spans="1:4" x14ac:dyDescent="0.2">
      <c r="A1731" s="34"/>
      <c r="B1731" s="34"/>
      <c r="C1731" s="34"/>
      <c r="D1731" s="34"/>
    </row>
    <row r="1732" spans="1:4" x14ac:dyDescent="0.2">
      <c r="A1732" s="34"/>
      <c r="B1732" s="34"/>
      <c r="C1732" s="34"/>
      <c r="D1732" s="34"/>
    </row>
    <row r="1733" spans="1:4" x14ac:dyDescent="0.2">
      <c r="A1733" s="34"/>
      <c r="B1733" s="34"/>
      <c r="C1733" s="34"/>
      <c r="D1733" s="34"/>
    </row>
    <row r="1734" spans="1:4" x14ac:dyDescent="0.2">
      <c r="A1734" s="34"/>
      <c r="B1734" s="34"/>
      <c r="C1734" s="34"/>
      <c r="D1734" s="34"/>
    </row>
    <row r="1735" spans="1:4" x14ac:dyDescent="0.2">
      <c r="A1735" s="34"/>
      <c r="B1735" s="34"/>
      <c r="C1735" s="34"/>
      <c r="D1735" s="34"/>
    </row>
    <row r="1736" spans="1:4" x14ac:dyDescent="0.2">
      <c r="A1736" s="34"/>
      <c r="B1736" s="34"/>
      <c r="C1736" s="34"/>
      <c r="D1736" s="34"/>
    </row>
    <row r="1737" spans="1:4" x14ac:dyDescent="0.2">
      <c r="A1737" s="34"/>
      <c r="B1737" s="34"/>
      <c r="C1737" s="34"/>
      <c r="D1737" s="34"/>
    </row>
    <row r="1738" spans="1:4" x14ac:dyDescent="0.2">
      <c r="A1738" s="34"/>
      <c r="B1738" s="34"/>
      <c r="C1738" s="34"/>
      <c r="D1738" s="34"/>
    </row>
    <row r="1739" spans="1:4" x14ac:dyDescent="0.2">
      <c r="A1739" s="34"/>
      <c r="B1739" s="34"/>
      <c r="C1739" s="34"/>
      <c r="D1739" s="34"/>
    </row>
    <row r="1740" spans="1:4" x14ac:dyDescent="0.2">
      <c r="A1740" s="34"/>
      <c r="B1740" s="34"/>
      <c r="C1740" s="34"/>
      <c r="D1740" s="34"/>
    </row>
    <row r="1741" spans="1:4" x14ac:dyDescent="0.2">
      <c r="A1741" s="34"/>
      <c r="B1741" s="34"/>
      <c r="C1741" s="34"/>
      <c r="D1741" s="34"/>
    </row>
    <row r="1742" spans="1:4" x14ac:dyDescent="0.2">
      <c r="A1742" s="34"/>
      <c r="B1742" s="34"/>
      <c r="C1742" s="34"/>
      <c r="D1742" s="34"/>
    </row>
    <row r="1743" spans="1:4" x14ac:dyDescent="0.2">
      <c r="A1743" s="34"/>
      <c r="B1743" s="34"/>
      <c r="C1743" s="34"/>
      <c r="D1743" s="34"/>
    </row>
    <row r="1744" spans="1:4" x14ac:dyDescent="0.2">
      <c r="A1744" s="34"/>
      <c r="B1744" s="34"/>
      <c r="C1744" s="34"/>
      <c r="D1744" s="34"/>
    </row>
    <row r="1745" spans="1:4" x14ac:dyDescent="0.2">
      <c r="A1745" s="34"/>
      <c r="B1745" s="34"/>
      <c r="C1745" s="34"/>
      <c r="D1745" s="34"/>
    </row>
    <row r="1746" spans="1:4" x14ac:dyDescent="0.2">
      <c r="A1746" s="34"/>
      <c r="B1746" s="34"/>
      <c r="C1746" s="34"/>
      <c r="D1746" s="34"/>
    </row>
    <row r="1747" spans="1:4" x14ac:dyDescent="0.2">
      <c r="A1747" s="34"/>
      <c r="B1747" s="34"/>
      <c r="C1747" s="34"/>
      <c r="D1747" s="34"/>
    </row>
    <row r="1748" spans="1:4" x14ac:dyDescent="0.2">
      <c r="A1748" s="34"/>
      <c r="B1748" s="34"/>
      <c r="C1748" s="34"/>
      <c r="D1748" s="34"/>
    </row>
    <row r="1749" spans="1:4" x14ac:dyDescent="0.2">
      <c r="A1749" s="34"/>
      <c r="B1749" s="34"/>
      <c r="C1749" s="34"/>
      <c r="D1749" s="34"/>
    </row>
    <row r="1750" spans="1:4" x14ac:dyDescent="0.2">
      <c r="A1750" s="34"/>
      <c r="B1750" s="34"/>
      <c r="C1750" s="34"/>
      <c r="D1750" s="34"/>
    </row>
    <row r="1751" spans="1:4" x14ac:dyDescent="0.2">
      <c r="A1751" s="34"/>
      <c r="B1751" s="34"/>
      <c r="C1751" s="34"/>
      <c r="D1751" s="34"/>
    </row>
    <row r="1752" spans="1:4" x14ac:dyDescent="0.2">
      <c r="A1752" s="34"/>
      <c r="B1752" s="34"/>
      <c r="C1752" s="34"/>
      <c r="D1752" s="34"/>
    </row>
    <row r="1753" spans="1:4" x14ac:dyDescent="0.2">
      <c r="A1753" s="34"/>
      <c r="B1753" s="34"/>
      <c r="C1753" s="34"/>
      <c r="D1753" s="34"/>
    </row>
    <row r="1754" spans="1:4" x14ac:dyDescent="0.2">
      <c r="A1754" s="34"/>
      <c r="B1754" s="34"/>
      <c r="C1754" s="34"/>
      <c r="D1754" s="34"/>
    </row>
    <row r="1755" spans="1:4" x14ac:dyDescent="0.2">
      <c r="A1755" s="34"/>
      <c r="B1755" s="34"/>
      <c r="C1755" s="34"/>
      <c r="D1755" s="34"/>
    </row>
    <row r="1756" spans="1:4" x14ac:dyDescent="0.2">
      <c r="A1756" s="34"/>
      <c r="B1756" s="34"/>
      <c r="C1756" s="34"/>
      <c r="D1756" s="34"/>
    </row>
    <row r="1757" spans="1:4" x14ac:dyDescent="0.2">
      <c r="A1757" s="34"/>
      <c r="B1757" s="34"/>
      <c r="C1757" s="34"/>
      <c r="D1757" s="34"/>
    </row>
    <row r="1758" spans="1:4" x14ac:dyDescent="0.2">
      <c r="A1758" s="34"/>
      <c r="B1758" s="34"/>
      <c r="C1758" s="34"/>
      <c r="D1758" s="34"/>
    </row>
    <row r="1759" spans="1:4" x14ac:dyDescent="0.2">
      <c r="A1759" s="34"/>
      <c r="B1759" s="34"/>
      <c r="C1759" s="34"/>
      <c r="D1759" s="34"/>
    </row>
    <row r="1760" spans="1:4" x14ac:dyDescent="0.2">
      <c r="A1760" s="34"/>
      <c r="B1760" s="34"/>
      <c r="C1760" s="34"/>
      <c r="D1760" s="34"/>
    </row>
    <row r="1761" spans="1:4" x14ac:dyDescent="0.2">
      <c r="A1761" s="34"/>
      <c r="B1761" s="34"/>
      <c r="C1761" s="34"/>
      <c r="D1761" s="34"/>
    </row>
    <row r="1762" spans="1:4" x14ac:dyDescent="0.2">
      <c r="A1762" s="34"/>
      <c r="B1762" s="34"/>
      <c r="C1762" s="34"/>
      <c r="D1762" s="34"/>
    </row>
    <row r="1763" spans="1:4" x14ac:dyDescent="0.2">
      <c r="A1763" s="34"/>
      <c r="B1763" s="34"/>
      <c r="C1763" s="34"/>
      <c r="D1763" s="34"/>
    </row>
    <row r="1764" spans="1:4" x14ac:dyDescent="0.2">
      <c r="A1764" s="34"/>
      <c r="B1764" s="34"/>
      <c r="C1764" s="34"/>
      <c r="D1764" s="34"/>
    </row>
    <row r="1765" spans="1:4" x14ac:dyDescent="0.2">
      <c r="A1765" s="34"/>
      <c r="B1765" s="34"/>
      <c r="C1765" s="34"/>
      <c r="D1765" s="34"/>
    </row>
    <row r="1766" spans="1:4" x14ac:dyDescent="0.2">
      <c r="A1766" s="34"/>
      <c r="B1766" s="34"/>
      <c r="C1766" s="34"/>
      <c r="D1766" s="34"/>
    </row>
    <row r="1767" spans="1:4" x14ac:dyDescent="0.2">
      <c r="A1767" s="34"/>
      <c r="B1767" s="34"/>
      <c r="C1767" s="34"/>
      <c r="D1767" s="34"/>
    </row>
    <row r="1768" spans="1:4" x14ac:dyDescent="0.2">
      <c r="A1768" s="34"/>
      <c r="B1768" s="34"/>
      <c r="C1768" s="34"/>
      <c r="D1768" s="34"/>
    </row>
    <row r="1769" spans="1:4" x14ac:dyDescent="0.2">
      <c r="A1769" s="34"/>
      <c r="B1769" s="34"/>
      <c r="C1769" s="34"/>
      <c r="D1769" s="34"/>
    </row>
    <row r="1770" spans="1:4" x14ac:dyDescent="0.2">
      <c r="A1770" s="34"/>
      <c r="B1770" s="34"/>
      <c r="C1770" s="34"/>
      <c r="D1770" s="34"/>
    </row>
    <row r="1771" spans="1:4" x14ac:dyDescent="0.2">
      <c r="A1771" s="34"/>
      <c r="B1771" s="34"/>
      <c r="C1771" s="34"/>
      <c r="D1771" s="34"/>
    </row>
    <row r="1772" spans="1:4" x14ac:dyDescent="0.2">
      <c r="A1772" s="34"/>
      <c r="B1772" s="34"/>
      <c r="C1772" s="34"/>
      <c r="D1772" s="34"/>
    </row>
    <row r="1773" spans="1:4" x14ac:dyDescent="0.2">
      <c r="A1773" s="34"/>
      <c r="B1773" s="34"/>
      <c r="C1773" s="34"/>
      <c r="D1773" s="34"/>
    </row>
    <row r="1774" spans="1:4" x14ac:dyDescent="0.2">
      <c r="A1774" s="34"/>
      <c r="B1774" s="34"/>
      <c r="C1774" s="34"/>
      <c r="D1774" s="34"/>
    </row>
    <row r="1775" spans="1:4" x14ac:dyDescent="0.2">
      <c r="A1775" s="34"/>
      <c r="B1775" s="34"/>
      <c r="C1775" s="34"/>
      <c r="D1775" s="34"/>
    </row>
    <row r="1776" spans="1:4" x14ac:dyDescent="0.2">
      <c r="A1776" s="34"/>
      <c r="B1776" s="34"/>
      <c r="C1776" s="34"/>
      <c r="D1776" s="34"/>
    </row>
    <row r="1777" spans="1:4" x14ac:dyDescent="0.2">
      <c r="A1777" s="34"/>
      <c r="B1777" s="34"/>
      <c r="C1777" s="34"/>
      <c r="D1777" s="34"/>
    </row>
    <row r="1778" spans="1:4" x14ac:dyDescent="0.2">
      <c r="A1778" s="34"/>
      <c r="B1778" s="34"/>
      <c r="C1778" s="34"/>
      <c r="D1778" s="34"/>
    </row>
    <row r="1779" spans="1:4" x14ac:dyDescent="0.2">
      <c r="A1779" s="34"/>
      <c r="B1779" s="34"/>
      <c r="C1779" s="34"/>
      <c r="D1779" s="34"/>
    </row>
    <row r="1780" spans="1:4" x14ac:dyDescent="0.2">
      <c r="A1780" s="34"/>
      <c r="B1780" s="34"/>
      <c r="C1780" s="34"/>
      <c r="D1780" s="34"/>
    </row>
    <row r="1781" spans="1:4" x14ac:dyDescent="0.2">
      <c r="A1781" s="34"/>
      <c r="B1781" s="34"/>
      <c r="C1781" s="34"/>
      <c r="D1781" s="34"/>
    </row>
    <row r="1782" spans="1:4" x14ac:dyDescent="0.2">
      <c r="A1782" s="34"/>
      <c r="B1782" s="34"/>
      <c r="C1782" s="34"/>
      <c r="D1782" s="34"/>
    </row>
    <row r="1783" spans="1:4" x14ac:dyDescent="0.2">
      <c r="A1783" s="34"/>
      <c r="B1783" s="34"/>
      <c r="C1783" s="34"/>
      <c r="D1783" s="34"/>
    </row>
    <row r="1784" spans="1:4" x14ac:dyDescent="0.2">
      <c r="A1784" s="34"/>
      <c r="B1784" s="34"/>
      <c r="C1784" s="34"/>
      <c r="D1784" s="34"/>
    </row>
    <row r="1785" spans="1:4" x14ac:dyDescent="0.2">
      <c r="A1785" s="34"/>
      <c r="B1785" s="34"/>
      <c r="C1785" s="34"/>
      <c r="D1785" s="34"/>
    </row>
    <row r="1786" spans="1:4" x14ac:dyDescent="0.2">
      <c r="A1786" s="34"/>
      <c r="B1786" s="34"/>
      <c r="C1786" s="34"/>
      <c r="D1786" s="34"/>
    </row>
    <row r="1787" spans="1:4" x14ac:dyDescent="0.2">
      <c r="A1787" s="34"/>
      <c r="B1787" s="34"/>
      <c r="C1787" s="34"/>
      <c r="D1787" s="34"/>
    </row>
    <row r="1788" spans="1:4" x14ac:dyDescent="0.2">
      <c r="A1788" s="34"/>
      <c r="B1788" s="34"/>
      <c r="C1788" s="34"/>
      <c r="D1788" s="34"/>
    </row>
    <row r="1789" spans="1:4" x14ac:dyDescent="0.2">
      <c r="A1789" s="34"/>
      <c r="B1789" s="34"/>
      <c r="C1789" s="34"/>
      <c r="D1789" s="34"/>
    </row>
    <row r="1790" spans="1:4" x14ac:dyDescent="0.2">
      <c r="A1790" s="34"/>
      <c r="B1790" s="34"/>
      <c r="C1790" s="34"/>
      <c r="D1790" s="34"/>
    </row>
    <row r="1791" spans="1:4" x14ac:dyDescent="0.2">
      <c r="A1791" s="34"/>
      <c r="B1791" s="34"/>
      <c r="C1791" s="34"/>
      <c r="D1791" s="34"/>
    </row>
    <row r="1792" spans="1:4" x14ac:dyDescent="0.2">
      <c r="A1792" s="34"/>
      <c r="B1792" s="34"/>
      <c r="C1792" s="34"/>
      <c r="D1792" s="34"/>
    </row>
    <row r="1793" spans="1:4" x14ac:dyDescent="0.2">
      <c r="A1793" s="34"/>
      <c r="B1793" s="34"/>
      <c r="C1793" s="34"/>
      <c r="D1793" s="34"/>
    </row>
    <row r="1794" spans="1:4" x14ac:dyDescent="0.2">
      <c r="A1794" s="34"/>
      <c r="B1794" s="34"/>
      <c r="C1794" s="34"/>
      <c r="D1794" s="34"/>
    </row>
    <row r="1795" spans="1:4" x14ac:dyDescent="0.2">
      <c r="A1795" s="34"/>
      <c r="B1795" s="34"/>
      <c r="C1795" s="34"/>
      <c r="D1795" s="34"/>
    </row>
    <row r="1796" spans="1:4" x14ac:dyDescent="0.2">
      <c r="A1796" s="34"/>
      <c r="B1796" s="34"/>
      <c r="C1796" s="34"/>
      <c r="D1796" s="34"/>
    </row>
    <row r="1797" spans="1:4" x14ac:dyDescent="0.2">
      <c r="A1797" s="34"/>
      <c r="B1797" s="34"/>
      <c r="C1797" s="34"/>
      <c r="D1797" s="34"/>
    </row>
    <row r="1798" spans="1:4" x14ac:dyDescent="0.2">
      <c r="A1798" s="34"/>
      <c r="B1798" s="34"/>
      <c r="C1798" s="34"/>
      <c r="D1798" s="34"/>
    </row>
    <row r="1799" spans="1:4" x14ac:dyDescent="0.2">
      <c r="A1799" s="34"/>
      <c r="B1799" s="34"/>
      <c r="C1799" s="34"/>
      <c r="D1799" s="34"/>
    </row>
    <row r="1800" spans="1:4" x14ac:dyDescent="0.2">
      <c r="A1800" s="34"/>
      <c r="B1800" s="34"/>
      <c r="C1800" s="34"/>
      <c r="D1800" s="34"/>
    </row>
    <row r="1801" spans="1:4" x14ac:dyDescent="0.2">
      <c r="A1801" s="34"/>
      <c r="B1801" s="34"/>
      <c r="C1801" s="34"/>
      <c r="D1801" s="34"/>
    </row>
    <row r="1802" spans="1:4" x14ac:dyDescent="0.2">
      <c r="A1802" s="34"/>
      <c r="B1802" s="34"/>
      <c r="C1802" s="34"/>
      <c r="D1802" s="34"/>
    </row>
    <row r="1803" spans="1:4" x14ac:dyDescent="0.2">
      <c r="A1803" s="34"/>
      <c r="B1803" s="34"/>
      <c r="C1803" s="34"/>
      <c r="D1803" s="34"/>
    </row>
    <row r="1804" spans="1:4" x14ac:dyDescent="0.2">
      <c r="A1804" s="34"/>
      <c r="B1804" s="34"/>
      <c r="C1804" s="34"/>
      <c r="D1804" s="34"/>
    </row>
    <row r="1805" spans="1:4" x14ac:dyDescent="0.2">
      <c r="A1805" s="34"/>
      <c r="B1805" s="34"/>
      <c r="C1805" s="34"/>
      <c r="D1805" s="34"/>
    </row>
    <row r="1806" spans="1:4" x14ac:dyDescent="0.2">
      <c r="A1806" s="34"/>
      <c r="B1806" s="34"/>
      <c r="C1806" s="34"/>
      <c r="D1806" s="34"/>
    </row>
    <row r="1807" spans="1:4" x14ac:dyDescent="0.2">
      <c r="A1807" s="34"/>
      <c r="B1807" s="34"/>
      <c r="C1807" s="34"/>
      <c r="D1807" s="34"/>
    </row>
    <row r="1808" spans="1:4" x14ac:dyDescent="0.2">
      <c r="A1808" s="34"/>
      <c r="B1808" s="34"/>
      <c r="C1808" s="34"/>
      <c r="D1808" s="34"/>
    </row>
    <row r="1809" spans="1:4" x14ac:dyDescent="0.2">
      <c r="A1809" s="34"/>
      <c r="B1809" s="34"/>
      <c r="C1809" s="34"/>
      <c r="D1809" s="34"/>
    </row>
    <row r="1810" spans="1:4" x14ac:dyDescent="0.2">
      <c r="A1810" s="34"/>
      <c r="B1810" s="34"/>
      <c r="C1810" s="34"/>
      <c r="D1810" s="34"/>
    </row>
    <row r="1811" spans="1:4" x14ac:dyDescent="0.2">
      <c r="A1811" s="34"/>
      <c r="B1811" s="34"/>
      <c r="C1811" s="34"/>
      <c r="D1811" s="34"/>
    </row>
    <row r="1812" spans="1:4" x14ac:dyDescent="0.2">
      <c r="A1812" s="34"/>
      <c r="B1812" s="34"/>
      <c r="C1812" s="34"/>
      <c r="D1812" s="34"/>
    </row>
    <row r="1813" spans="1:4" x14ac:dyDescent="0.2">
      <c r="A1813" s="34"/>
      <c r="B1813" s="34"/>
      <c r="C1813" s="34"/>
      <c r="D1813" s="34"/>
    </row>
    <row r="1814" spans="1:4" x14ac:dyDescent="0.2">
      <c r="A1814" s="34"/>
      <c r="B1814" s="34"/>
      <c r="C1814" s="34"/>
      <c r="D1814" s="34"/>
    </row>
    <row r="1815" spans="1:4" x14ac:dyDescent="0.2">
      <c r="A1815" s="34"/>
      <c r="B1815" s="34"/>
      <c r="C1815" s="34"/>
      <c r="D1815" s="34"/>
    </row>
    <row r="1816" spans="1:4" x14ac:dyDescent="0.2">
      <c r="A1816" s="34"/>
      <c r="B1816" s="34"/>
      <c r="C1816" s="34"/>
      <c r="D1816" s="34"/>
    </row>
    <row r="1817" spans="1:4" x14ac:dyDescent="0.2">
      <c r="A1817" s="34"/>
      <c r="B1817" s="34"/>
      <c r="C1817" s="34"/>
      <c r="D1817" s="34"/>
    </row>
    <row r="1818" spans="1:4" x14ac:dyDescent="0.2">
      <c r="A1818" s="34"/>
      <c r="B1818" s="34"/>
      <c r="C1818" s="34"/>
      <c r="D1818" s="34"/>
    </row>
    <row r="1819" spans="1:4" x14ac:dyDescent="0.2">
      <c r="A1819" s="34"/>
      <c r="B1819" s="34"/>
      <c r="C1819" s="34"/>
      <c r="D1819" s="34"/>
    </row>
    <row r="1820" spans="1:4" x14ac:dyDescent="0.2">
      <c r="A1820" s="34"/>
      <c r="B1820" s="34"/>
      <c r="C1820" s="34"/>
      <c r="D1820" s="34"/>
    </row>
    <row r="1821" spans="1:4" x14ac:dyDescent="0.2">
      <c r="A1821" s="34"/>
      <c r="B1821" s="34"/>
      <c r="C1821" s="34"/>
      <c r="D1821" s="34"/>
    </row>
    <row r="1822" spans="1:4" x14ac:dyDescent="0.2">
      <c r="A1822" s="34"/>
      <c r="B1822" s="34"/>
      <c r="C1822" s="34"/>
      <c r="D1822" s="34"/>
    </row>
    <row r="1823" spans="1:4" x14ac:dyDescent="0.2">
      <c r="A1823" s="34"/>
      <c r="B1823" s="34"/>
      <c r="C1823" s="34"/>
      <c r="D1823" s="34"/>
    </row>
    <row r="1824" spans="1:4" x14ac:dyDescent="0.2">
      <c r="A1824" s="34"/>
      <c r="B1824" s="34"/>
      <c r="C1824" s="34"/>
      <c r="D1824" s="34"/>
    </row>
    <row r="1825" spans="1:4" x14ac:dyDescent="0.2">
      <c r="A1825" s="34"/>
      <c r="B1825" s="34"/>
      <c r="C1825" s="34"/>
      <c r="D1825" s="34"/>
    </row>
    <row r="1826" spans="1:4" x14ac:dyDescent="0.2">
      <c r="A1826" s="34"/>
      <c r="B1826" s="34"/>
      <c r="C1826" s="34"/>
      <c r="D1826" s="34"/>
    </row>
    <row r="1827" spans="1:4" x14ac:dyDescent="0.2">
      <c r="A1827" s="34"/>
      <c r="B1827" s="34"/>
      <c r="C1827" s="34"/>
      <c r="D1827" s="34"/>
    </row>
    <row r="1828" spans="1:4" x14ac:dyDescent="0.2">
      <c r="A1828" s="34"/>
      <c r="B1828" s="34"/>
      <c r="C1828" s="34"/>
      <c r="D1828" s="34"/>
    </row>
    <row r="1829" spans="1:4" x14ac:dyDescent="0.2">
      <c r="A1829" s="34"/>
      <c r="B1829" s="34"/>
      <c r="C1829" s="34"/>
      <c r="D1829" s="34"/>
    </row>
    <row r="1830" spans="1:4" x14ac:dyDescent="0.2">
      <c r="A1830" s="34"/>
      <c r="B1830" s="34"/>
      <c r="C1830" s="34"/>
      <c r="D1830" s="34"/>
    </row>
    <row r="1831" spans="1:4" x14ac:dyDescent="0.2">
      <c r="A1831" s="34"/>
      <c r="B1831" s="34"/>
      <c r="C1831" s="34"/>
      <c r="D1831" s="34"/>
    </row>
    <row r="1832" spans="1:4" x14ac:dyDescent="0.2">
      <c r="A1832" s="34"/>
      <c r="B1832" s="34"/>
      <c r="C1832" s="34"/>
      <c r="D1832" s="34"/>
    </row>
    <row r="1833" spans="1:4" x14ac:dyDescent="0.2">
      <c r="A1833" s="34"/>
      <c r="B1833" s="34"/>
      <c r="C1833" s="34"/>
      <c r="D1833" s="34"/>
    </row>
    <row r="1834" spans="1:4" x14ac:dyDescent="0.2">
      <c r="A1834" s="34"/>
      <c r="B1834" s="34"/>
      <c r="C1834" s="34"/>
      <c r="D1834" s="34"/>
    </row>
    <row r="1835" spans="1:4" x14ac:dyDescent="0.2">
      <c r="A1835" s="34"/>
      <c r="B1835" s="34"/>
      <c r="C1835" s="34"/>
      <c r="D1835" s="34"/>
    </row>
    <row r="1836" spans="1:4" x14ac:dyDescent="0.2">
      <c r="A1836" s="34"/>
      <c r="B1836" s="34"/>
      <c r="C1836" s="34"/>
      <c r="D1836" s="34"/>
    </row>
    <row r="1837" spans="1:4" x14ac:dyDescent="0.2">
      <c r="A1837" s="34"/>
      <c r="B1837" s="34"/>
      <c r="C1837" s="34"/>
      <c r="D1837" s="34"/>
    </row>
    <row r="1838" spans="1:4" x14ac:dyDescent="0.2">
      <c r="A1838" s="34"/>
      <c r="B1838" s="34"/>
      <c r="C1838" s="34"/>
      <c r="D1838" s="34"/>
    </row>
    <row r="1839" spans="1:4" x14ac:dyDescent="0.2">
      <c r="A1839" s="34"/>
      <c r="B1839" s="34"/>
      <c r="C1839" s="34"/>
      <c r="D1839" s="34"/>
    </row>
    <row r="1840" spans="1:4" x14ac:dyDescent="0.2">
      <c r="A1840" s="34"/>
      <c r="B1840" s="34"/>
      <c r="C1840" s="34"/>
      <c r="D1840" s="34"/>
    </row>
    <row r="1841" spans="1:4" x14ac:dyDescent="0.2">
      <c r="A1841" s="34"/>
      <c r="B1841" s="34"/>
      <c r="C1841" s="34"/>
      <c r="D1841" s="34"/>
    </row>
    <row r="1842" spans="1:4" x14ac:dyDescent="0.2">
      <c r="A1842" s="34"/>
      <c r="B1842" s="34"/>
      <c r="C1842" s="34"/>
      <c r="D1842" s="34"/>
    </row>
    <row r="1843" spans="1:4" x14ac:dyDescent="0.2">
      <c r="A1843" s="34"/>
      <c r="B1843" s="34"/>
      <c r="C1843" s="34"/>
      <c r="D1843" s="34"/>
    </row>
    <row r="1844" spans="1:4" x14ac:dyDescent="0.2">
      <c r="A1844" s="34"/>
      <c r="B1844" s="34"/>
      <c r="C1844" s="34"/>
      <c r="D1844" s="34"/>
    </row>
    <row r="1845" spans="1:4" x14ac:dyDescent="0.2">
      <c r="A1845" s="34"/>
      <c r="B1845" s="34"/>
      <c r="C1845" s="34"/>
      <c r="D1845" s="34"/>
    </row>
    <row r="1846" spans="1:4" x14ac:dyDescent="0.2">
      <c r="A1846" s="34"/>
      <c r="B1846" s="34"/>
      <c r="C1846" s="34"/>
      <c r="D1846" s="34"/>
    </row>
    <row r="1847" spans="1:4" x14ac:dyDescent="0.2">
      <c r="A1847" s="34"/>
      <c r="B1847" s="34"/>
      <c r="C1847" s="34"/>
      <c r="D1847" s="34"/>
    </row>
    <row r="1848" spans="1:4" x14ac:dyDescent="0.2">
      <c r="A1848" s="34"/>
      <c r="B1848" s="34"/>
      <c r="C1848" s="34"/>
      <c r="D1848" s="34"/>
    </row>
    <row r="1849" spans="1:4" x14ac:dyDescent="0.2">
      <c r="A1849" s="34"/>
      <c r="B1849" s="34"/>
      <c r="C1849" s="34"/>
      <c r="D1849" s="34"/>
    </row>
    <row r="1850" spans="1:4" x14ac:dyDescent="0.2">
      <c r="A1850" s="34"/>
      <c r="B1850" s="34"/>
      <c r="C1850" s="34"/>
      <c r="D1850" s="34"/>
    </row>
    <row r="1851" spans="1:4" x14ac:dyDescent="0.2">
      <c r="A1851" s="34"/>
      <c r="B1851" s="34"/>
      <c r="C1851" s="34"/>
      <c r="D1851" s="34"/>
    </row>
    <row r="1852" spans="1:4" x14ac:dyDescent="0.2">
      <c r="A1852" s="34"/>
      <c r="B1852" s="34"/>
      <c r="C1852" s="34"/>
      <c r="D1852" s="34"/>
    </row>
    <row r="1853" spans="1:4" x14ac:dyDescent="0.2">
      <c r="A1853" s="34"/>
      <c r="B1853" s="34"/>
      <c r="C1853" s="34"/>
      <c r="D1853" s="34"/>
    </row>
    <row r="1854" spans="1:4" x14ac:dyDescent="0.2">
      <c r="A1854" s="34"/>
      <c r="B1854" s="34"/>
      <c r="C1854" s="34"/>
      <c r="D1854" s="34"/>
    </row>
    <row r="1855" spans="1:4" x14ac:dyDescent="0.2">
      <c r="A1855" s="34"/>
      <c r="B1855" s="34"/>
      <c r="C1855" s="34"/>
      <c r="D1855" s="34"/>
    </row>
    <row r="1856" spans="1:4" x14ac:dyDescent="0.2">
      <c r="A1856" s="34"/>
      <c r="B1856" s="34"/>
      <c r="C1856" s="34"/>
      <c r="D1856" s="34"/>
    </row>
    <row r="1857" spans="1:4" x14ac:dyDescent="0.2">
      <c r="A1857" s="34"/>
      <c r="B1857" s="34"/>
      <c r="C1857" s="34"/>
      <c r="D1857" s="34"/>
    </row>
    <row r="1858" spans="1:4" x14ac:dyDescent="0.2">
      <c r="A1858" s="34"/>
      <c r="B1858" s="34"/>
      <c r="C1858" s="34"/>
      <c r="D1858" s="34"/>
    </row>
    <row r="1859" spans="1:4" x14ac:dyDescent="0.2">
      <c r="A1859" s="34"/>
      <c r="B1859" s="34"/>
      <c r="C1859" s="34"/>
      <c r="D1859" s="34"/>
    </row>
    <row r="1860" spans="1:4" x14ac:dyDescent="0.2">
      <c r="A1860" s="34"/>
      <c r="B1860" s="34"/>
      <c r="C1860" s="34"/>
      <c r="D1860" s="34"/>
    </row>
    <row r="1861" spans="1:4" x14ac:dyDescent="0.2">
      <c r="A1861" s="34"/>
      <c r="B1861" s="34"/>
      <c r="C1861" s="34"/>
      <c r="D1861" s="34"/>
    </row>
    <row r="1862" spans="1:4" x14ac:dyDescent="0.2">
      <c r="A1862" s="34"/>
      <c r="B1862" s="34"/>
      <c r="C1862" s="34"/>
      <c r="D1862" s="34"/>
    </row>
    <row r="1863" spans="1:4" x14ac:dyDescent="0.2">
      <c r="A1863" s="34"/>
      <c r="B1863" s="34"/>
      <c r="C1863" s="34"/>
      <c r="D1863" s="34"/>
    </row>
    <row r="1864" spans="1:4" x14ac:dyDescent="0.2">
      <c r="A1864" s="34"/>
      <c r="B1864" s="34"/>
      <c r="C1864" s="34"/>
      <c r="D1864" s="34"/>
    </row>
    <row r="1865" spans="1:4" x14ac:dyDescent="0.2">
      <c r="A1865" s="34"/>
      <c r="B1865" s="34"/>
      <c r="C1865" s="34"/>
      <c r="D1865" s="34"/>
    </row>
    <row r="1866" spans="1:4" x14ac:dyDescent="0.2">
      <c r="A1866" s="34"/>
      <c r="B1866" s="34"/>
      <c r="C1866" s="34"/>
      <c r="D1866" s="34"/>
    </row>
    <row r="1867" spans="1:4" x14ac:dyDescent="0.2">
      <c r="A1867" s="34"/>
      <c r="B1867" s="34"/>
      <c r="C1867" s="34"/>
      <c r="D1867" s="34"/>
    </row>
    <row r="1868" spans="1:4" x14ac:dyDescent="0.2">
      <c r="A1868" s="34"/>
      <c r="B1868" s="34"/>
      <c r="C1868" s="34"/>
      <c r="D1868" s="34"/>
    </row>
    <row r="1869" spans="1:4" x14ac:dyDescent="0.2">
      <c r="A1869" s="34"/>
      <c r="B1869" s="34"/>
      <c r="C1869" s="34"/>
      <c r="D1869" s="34"/>
    </row>
    <row r="1870" spans="1:4" x14ac:dyDescent="0.2">
      <c r="A1870" s="34"/>
      <c r="B1870" s="34"/>
      <c r="C1870" s="34"/>
      <c r="D1870" s="34"/>
    </row>
    <row r="1871" spans="1:4" x14ac:dyDescent="0.2">
      <c r="A1871" s="34"/>
      <c r="B1871" s="34"/>
      <c r="C1871" s="34"/>
      <c r="D1871" s="34"/>
    </row>
    <row r="1872" spans="1:4" x14ac:dyDescent="0.2">
      <c r="A1872" s="34"/>
      <c r="B1872" s="34"/>
      <c r="C1872" s="34"/>
      <c r="D1872" s="34"/>
    </row>
    <row r="1873" spans="1:4" x14ac:dyDescent="0.2">
      <c r="A1873" s="34"/>
      <c r="B1873" s="34"/>
      <c r="C1873" s="34"/>
      <c r="D1873" s="34"/>
    </row>
    <row r="1874" spans="1:4" x14ac:dyDescent="0.2">
      <c r="A1874" s="34"/>
      <c r="B1874" s="34"/>
      <c r="C1874" s="34"/>
      <c r="D1874" s="34"/>
    </row>
    <row r="1875" spans="1:4" x14ac:dyDescent="0.2">
      <c r="A1875" s="34"/>
      <c r="B1875" s="34"/>
      <c r="C1875" s="34"/>
      <c r="D1875" s="34"/>
    </row>
    <row r="1876" spans="1:4" x14ac:dyDescent="0.2">
      <c r="A1876" s="34"/>
      <c r="B1876" s="34"/>
      <c r="C1876" s="34"/>
      <c r="D1876" s="34"/>
    </row>
    <row r="1877" spans="1:4" x14ac:dyDescent="0.2">
      <c r="A1877" s="34"/>
      <c r="B1877" s="34"/>
      <c r="C1877" s="34"/>
      <c r="D1877" s="34"/>
    </row>
    <row r="1878" spans="1:4" x14ac:dyDescent="0.2">
      <c r="A1878" s="34"/>
      <c r="B1878" s="34"/>
      <c r="C1878" s="34"/>
      <c r="D1878" s="34"/>
    </row>
    <row r="1879" spans="1:4" x14ac:dyDescent="0.2">
      <c r="A1879" s="34"/>
      <c r="B1879" s="34"/>
      <c r="C1879" s="34"/>
      <c r="D1879" s="34"/>
    </row>
    <row r="1880" spans="1:4" x14ac:dyDescent="0.2">
      <c r="A1880" s="34"/>
      <c r="B1880" s="34"/>
      <c r="C1880" s="34"/>
      <c r="D1880" s="34"/>
    </row>
    <row r="1881" spans="1:4" x14ac:dyDescent="0.2">
      <c r="A1881" s="34"/>
      <c r="B1881" s="34"/>
      <c r="C1881" s="34"/>
      <c r="D1881" s="34"/>
    </row>
    <row r="1882" spans="1:4" x14ac:dyDescent="0.2">
      <c r="A1882" s="34"/>
      <c r="B1882" s="34"/>
      <c r="C1882" s="34"/>
      <c r="D1882" s="34"/>
    </row>
    <row r="1883" spans="1:4" x14ac:dyDescent="0.2">
      <c r="A1883" s="34"/>
      <c r="B1883" s="34"/>
      <c r="C1883" s="34"/>
      <c r="D1883" s="34"/>
    </row>
    <row r="1884" spans="1:4" x14ac:dyDescent="0.2">
      <c r="A1884" s="34"/>
      <c r="B1884" s="34"/>
      <c r="C1884" s="34"/>
      <c r="D1884" s="34"/>
    </row>
    <row r="1885" spans="1:4" x14ac:dyDescent="0.2">
      <c r="A1885" s="34"/>
      <c r="B1885" s="34"/>
      <c r="C1885" s="34"/>
      <c r="D1885" s="34"/>
    </row>
    <row r="1886" spans="1:4" x14ac:dyDescent="0.2">
      <c r="A1886" s="34"/>
      <c r="B1886" s="34"/>
      <c r="C1886" s="34"/>
      <c r="D1886" s="34"/>
    </row>
    <row r="1887" spans="1:4" x14ac:dyDescent="0.2">
      <c r="A1887" s="34"/>
      <c r="B1887" s="34"/>
      <c r="C1887" s="34"/>
      <c r="D1887" s="34"/>
    </row>
    <row r="1888" spans="1:4" x14ac:dyDescent="0.2">
      <c r="A1888" s="34"/>
      <c r="B1888" s="34"/>
      <c r="C1888" s="34"/>
      <c r="D1888" s="34"/>
    </row>
    <row r="1889" spans="1:4" x14ac:dyDescent="0.2">
      <c r="A1889" s="34"/>
      <c r="B1889" s="34"/>
      <c r="C1889" s="34"/>
      <c r="D1889" s="34"/>
    </row>
    <row r="1890" spans="1:4" x14ac:dyDescent="0.2">
      <c r="A1890" s="34"/>
      <c r="B1890" s="34"/>
      <c r="C1890" s="34"/>
      <c r="D1890" s="34"/>
    </row>
    <row r="1891" spans="1:4" x14ac:dyDescent="0.2">
      <c r="A1891" s="34"/>
      <c r="B1891" s="34"/>
      <c r="C1891" s="34"/>
      <c r="D1891" s="34"/>
    </row>
    <row r="1892" spans="1:4" x14ac:dyDescent="0.2">
      <c r="A1892" s="34"/>
      <c r="B1892" s="34"/>
      <c r="C1892" s="34"/>
      <c r="D1892" s="34"/>
    </row>
    <row r="1893" spans="1:4" x14ac:dyDescent="0.2">
      <c r="A1893" s="34"/>
      <c r="B1893" s="34"/>
      <c r="C1893" s="34"/>
      <c r="D1893" s="34"/>
    </row>
    <row r="1894" spans="1:4" x14ac:dyDescent="0.2">
      <c r="A1894" s="34"/>
      <c r="B1894" s="34"/>
      <c r="C1894" s="34"/>
      <c r="D1894" s="34"/>
    </row>
    <row r="1895" spans="1:4" x14ac:dyDescent="0.2">
      <c r="A1895" s="34"/>
      <c r="B1895" s="34"/>
      <c r="C1895" s="34"/>
      <c r="D1895" s="34"/>
    </row>
    <row r="1896" spans="1:4" x14ac:dyDescent="0.2">
      <c r="A1896" s="34"/>
      <c r="B1896" s="34"/>
      <c r="C1896" s="34"/>
      <c r="D1896" s="34"/>
    </row>
    <row r="1897" spans="1:4" x14ac:dyDescent="0.2">
      <c r="A1897" s="34"/>
      <c r="B1897" s="34"/>
      <c r="C1897" s="34"/>
      <c r="D1897" s="34"/>
    </row>
    <row r="1898" spans="1:4" x14ac:dyDescent="0.2">
      <c r="A1898" s="34"/>
      <c r="B1898" s="34"/>
      <c r="C1898" s="34"/>
      <c r="D1898" s="34"/>
    </row>
    <row r="1899" spans="1:4" x14ac:dyDescent="0.2">
      <c r="A1899" s="34"/>
      <c r="B1899" s="34"/>
      <c r="C1899" s="34"/>
      <c r="D1899" s="34"/>
    </row>
    <row r="1900" spans="1:4" x14ac:dyDescent="0.2">
      <c r="A1900" s="34"/>
      <c r="B1900" s="34"/>
      <c r="C1900" s="34"/>
      <c r="D1900" s="34"/>
    </row>
    <row r="1901" spans="1:4" x14ac:dyDescent="0.2">
      <c r="A1901" s="34"/>
      <c r="B1901" s="34"/>
      <c r="C1901" s="34"/>
      <c r="D1901" s="34"/>
    </row>
    <row r="1902" spans="1:4" x14ac:dyDescent="0.2">
      <c r="A1902" s="34"/>
      <c r="B1902" s="34"/>
      <c r="C1902" s="34"/>
      <c r="D1902" s="34"/>
    </row>
    <row r="1903" spans="1:4" x14ac:dyDescent="0.2">
      <c r="A1903" s="34"/>
      <c r="B1903" s="34"/>
      <c r="C1903" s="34"/>
      <c r="D1903" s="34"/>
    </row>
    <row r="1904" spans="1:4" x14ac:dyDescent="0.2">
      <c r="A1904" s="34"/>
      <c r="B1904" s="34"/>
      <c r="C1904" s="34"/>
      <c r="D1904" s="34"/>
    </row>
    <row r="1905" spans="1:4" x14ac:dyDescent="0.2">
      <c r="A1905" s="34"/>
      <c r="B1905" s="34"/>
      <c r="C1905" s="34"/>
      <c r="D1905" s="34"/>
    </row>
    <row r="1906" spans="1:4" x14ac:dyDescent="0.2">
      <c r="A1906" s="34"/>
      <c r="B1906" s="34"/>
      <c r="C1906" s="34"/>
      <c r="D1906" s="34"/>
    </row>
    <row r="1907" spans="1:4" x14ac:dyDescent="0.2">
      <c r="A1907" s="34"/>
      <c r="B1907" s="34"/>
      <c r="C1907" s="34"/>
      <c r="D1907" s="34"/>
    </row>
    <row r="1908" spans="1:4" x14ac:dyDescent="0.2">
      <c r="A1908" s="34"/>
      <c r="B1908" s="34"/>
      <c r="C1908" s="34"/>
      <c r="D1908" s="34"/>
    </row>
    <row r="1909" spans="1:4" x14ac:dyDescent="0.2">
      <c r="A1909" s="34"/>
      <c r="B1909" s="34"/>
      <c r="C1909" s="34"/>
      <c r="D1909" s="34"/>
    </row>
    <row r="1910" spans="1:4" x14ac:dyDescent="0.2">
      <c r="A1910" s="34"/>
      <c r="B1910" s="34"/>
      <c r="C1910" s="34"/>
      <c r="D1910" s="34"/>
    </row>
    <row r="1911" spans="1:4" x14ac:dyDescent="0.2">
      <c r="A1911" s="34"/>
      <c r="B1911" s="34"/>
      <c r="C1911" s="34"/>
      <c r="D1911" s="34"/>
    </row>
    <row r="1912" spans="1:4" x14ac:dyDescent="0.2">
      <c r="A1912" s="34"/>
      <c r="B1912" s="34"/>
      <c r="C1912" s="34"/>
      <c r="D1912" s="34"/>
    </row>
    <row r="1913" spans="1:4" x14ac:dyDescent="0.2">
      <c r="A1913" s="34"/>
      <c r="B1913" s="34"/>
      <c r="C1913" s="34"/>
      <c r="D1913" s="34"/>
    </row>
    <row r="1914" spans="1:4" x14ac:dyDescent="0.2">
      <c r="A1914" s="34"/>
      <c r="B1914" s="34"/>
      <c r="C1914" s="34"/>
      <c r="D1914" s="34"/>
    </row>
    <row r="1915" spans="1:4" x14ac:dyDescent="0.2">
      <c r="A1915" s="34"/>
      <c r="B1915" s="34"/>
      <c r="C1915" s="34"/>
      <c r="D1915" s="34"/>
    </row>
    <row r="1916" spans="1:4" x14ac:dyDescent="0.2">
      <c r="A1916" s="34"/>
      <c r="B1916" s="34"/>
      <c r="C1916" s="34"/>
      <c r="D1916" s="34"/>
    </row>
    <row r="1917" spans="1:4" x14ac:dyDescent="0.2">
      <c r="A1917" s="34"/>
      <c r="B1917" s="34"/>
      <c r="C1917" s="34"/>
      <c r="D1917" s="34"/>
    </row>
    <row r="1918" spans="1:4" x14ac:dyDescent="0.2">
      <c r="A1918" s="34"/>
      <c r="B1918" s="34"/>
      <c r="C1918" s="34"/>
      <c r="D1918" s="34"/>
    </row>
    <row r="1919" spans="1:4" x14ac:dyDescent="0.2">
      <c r="A1919" s="34"/>
      <c r="B1919" s="34"/>
      <c r="C1919" s="34"/>
      <c r="D1919" s="34"/>
    </row>
    <row r="1920" spans="1:4" x14ac:dyDescent="0.2">
      <c r="A1920" s="34"/>
      <c r="B1920" s="34"/>
      <c r="C1920" s="34"/>
      <c r="D1920" s="34"/>
    </row>
    <row r="1921" spans="1:4" x14ac:dyDescent="0.2">
      <c r="A1921" s="34"/>
      <c r="B1921" s="34"/>
      <c r="C1921" s="34"/>
      <c r="D1921" s="34"/>
    </row>
    <row r="1922" spans="1:4" x14ac:dyDescent="0.2">
      <c r="A1922" s="34"/>
      <c r="B1922" s="34"/>
      <c r="C1922" s="34"/>
      <c r="D1922" s="34"/>
    </row>
    <row r="1923" spans="1:4" x14ac:dyDescent="0.2">
      <c r="A1923" s="34"/>
      <c r="B1923" s="34"/>
      <c r="C1923" s="34"/>
      <c r="D1923" s="34"/>
    </row>
    <row r="1924" spans="1:4" x14ac:dyDescent="0.2">
      <c r="A1924" s="34"/>
      <c r="B1924" s="34"/>
      <c r="C1924" s="34"/>
      <c r="D1924" s="34"/>
    </row>
    <row r="1925" spans="1:4" x14ac:dyDescent="0.2">
      <c r="A1925" s="34"/>
      <c r="B1925" s="34"/>
      <c r="C1925" s="34"/>
      <c r="D1925" s="34"/>
    </row>
    <row r="1926" spans="1:4" x14ac:dyDescent="0.2">
      <c r="A1926" s="34"/>
      <c r="B1926" s="34"/>
      <c r="C1926" s="34"/>
      <c r="D1926" s="34"/>
    </row>
    <row r="1927" spans="1:4" x14ac:dyDescent="0.2">
      <c r="A1927" s="34"/>
      <c r="B1927" s="34"/>
      <c r="C1927" s="34"/>
      <c r="D1927" s="34"/>
    </row>
    <row r="1928" spans="1:4" x14ac:dyDescent="0.2">
      <c r="A1928" s="34"/>
      <c r="B1928" s="34"/>
      <c r="C1928" s="34"/>
      <c r="D1928" s="34"/>
    </row>
    <row r="1929" spans="1:4" x14ac:dyDescent="0.2">
      <c r="A1929" s="34"/>
      <c r="B1929" s="34"/>
      <c r="C1929" s="34"/>
      <c r="D1929" s="34"/>
    </row>
    <row r="1930" spans="1:4" x14ac:dyDescent="0.2">
      <c r="A1930" s="34"/>
      <c r="B1930" s="34"/>
      <c r="C1930" s="34"/>
      <c r="D1930" s="34"/>
    </row>
    <row r="1931" spans="1:4" x14ac:dyDescent="0.2">
      <c r="A1931" s="34"/>
      <c r="B1931" s="34"/>
      <c r="C1931" s="34"/>
      <c r="D1931" s="34"/>
    </row>
    <row r="1932" spans="1:4" x14ac:dyDescent="0.2">
      <c r="A1932" s="34"/>
      <c r="B1932" s="34"/>
      <c r="C1932" s="34"/>
      <c r="D1932" s="34"/>
    </row>
    <row r="1933" spans="1:4" x14ac:dyDescent="0.2">
      <c r="A1933" s="34"/>
      <c r="B1933" s="34"/>
      <c r="C1933" s="34"/>
      <c r="D1933" s="34"/>
    </row>
    <row r="1934" spans="1:4" x14ac:dyDescent="0.2">
      <c r="A1934" s="34"/>
      <c r="B1934" s="34"/>
      <c r="C1934" s="34"/>
      <c r="D1934" s="34"/>
    </row>
    <row r="1935" spans="1:4" x14ac:dyDescent="0.2">
      <c r="A1935" s="34"/>
      <c r="B1935" s="34"/>
      <c r="C1935" s="34"/>
      <c r="D1935" s="34"/>
    </row>
    <row r="1936" spans="1:4" x14ac:dyDescent="0.2">
      <c r="A1936" s="34"/>
      <c r="B1936" s="34"/>
      <c r="C1936" s="34"/>
      <c r="D1936" s="34"/>
    </row>
    <row r="1937" spans="1:4" x14ac:dyDescent="0.2">
      <c r="A1937" s="34"/>
      <c r="B1937" s="34"/>
      <c r="C1937" s="34"/>
      <c r="D1937" s="34"/>
    </row>
    <row r="1938" spans="1:4" x14ac:dyDescent="0.2">
      <c r="A1938" s="34"/>
      <c r="B1938" s="34"/>
      <c r="C1938" s="34"/>
      <c r="D1938" s="34"/>
    </row>
    <row r="1939" spans="1:4" x14ac:dyDescent="0.2">
      <c r="A1939" s="34"/>
      <c r="B1939" s="34"/>
      <c r="C1939" s="34"/>
      <c r="D1939" s="34"/>
    </row>
    <row r="1940" spans="1:4" x14ac:dyDescent="0.2">
      <c r="A1940" s="34"/>
      <c r="B1940" s="34"/>
      <c r="C1940" s="34"/>
      <c r="D1940" s="34"/>
    </row>
    <row r="1941" spans="1:4" x14ac:dyDescent="0.2">
      <c r="A1941" s="34"/>
      <c r="B1941" s="34"/>
      <c r="C1941" s="34"/>
      <c r="D1941" s="34"/>
    </row>
    <row r="1942" spans="1:4" x14ac:dyDescent="0.2">
      <c r="A1942" s="34"/>
      <c r="B1942" s="34"/>
      <c r="C1942" s="34"/>
      <c r="D1942" s="34"/>
    </row>
    <row r="1943" spans="1:4" x14ac:dyDescent="0.2">
      <c r="A1943" s="34"/>
      <c r="B1943" s="34"/>
      <c r="C1943" s="34"/>
      <c r="D1943" s="34"/>
    </row>
    <row r="1944" spans="1:4" x14ac:dyDescent="0.2">
      <c r="A1944" s="34"/>
      <c r="B1944" s="34"/>
      <c r="C1944" s="34"/>
      <c r="D1944" s="34"/>
    </row>
    <row r="1945" spans="1:4" x14ac:dyDescent="0.2">
      <c r="A1945" s="34"/>
      <c r="B1945" s="34"/>
      <c r="C1945" s="34"/>
      <c r="D1945" s="34"/>
    </row>
    <row r="1946" spans="1:4" x14ac:dyDescent="0.2">
      <c r="A1946" s="34"/>
      <c r="B1946" s="34"/>
      <c r="C1946" s="34"/>
      <c r="D1946" s="34"/>
    </row>
    <row r="1947" spans="1:4" x14ac:dyDescent="0.2">
      <c r="A1947" s="34"/>
      <c r="B1947" s="34"/>
      <c r="C1947" s="34"/>
      <c r="D1947" s="34"/>
    </row>
    <row r="1948" spans="1:4" x14ac:dyDescent="0.2">
      <c r="A1948" s="34"/>
      <c r="B1948" s="34"/>
      <c r="C1948" s="34"/>
      <c r="D1948" s="34"/>
    </row>
    <row r="1949" spans="1:4" x14ac:dyDescent="0.2">
      <c r="A1949" s="34"/>
      <c r="B1949" s="34"/>
      <c r="C1949" s="34"/>
      <c r="D1949" s="34"/>
    </row>
    <row r="1950" spans="1:4" x14ac:dyDescent="0.2">
      <c r="A1950" s="34"/>
      <c r="B1950" s="34"/>
      <c r="C1950" s="34"/>
      <c r="D1950" s="34"/>
    </row>
    <row r="1951" spans="1:4" x14ac:dyDescent="0.2">
      <c r="A1951" s="34"/>
      <c r="B1951" s="34"/>
      <c r="C1951" s="34"/>
      <c r="D1951" s="34"/>
    </row>
    <row r="1952" spans="1:4" x14ac:dyDescent="0.2">
      <c r="A1952" s="34"/>
      <c r="B1952" s="34"/>
      <c r="C1952" s="34"/>
      <c r="D1952" s="34"/>
    </row>
    <row r="1953" spans="1:4" x14ac:dyDescent="0.2">
      <c r="A1953" s="34"/>
      <c r="B1953" s="34"/>
      <c r="C1953" s="34"/>
      <c r="D1953" s="34"/>
    </row>
    <row r="1954" spans="1:4" x14ac:dyDescent="0.2">
      <c r="A1954" s="34"/>
      <c r="B1954" s="34"/>
      <c r="C1954" s="34"/>
      <c r="D1954" s="34"/>
    </row>
  </sheetData>
  <sheetProtection formatCells="0" formatColumns="0" formatRows="0" insertColumns="0" insertRows="0" insertHyperlinks="0" deleteColumns="0" deleteRows="0" sort="0" autoFilter="0" pivotTables="0"/>
  <phoneticPr fontId="0" type="noConversion"/>
  <pageMargins left="0.75" right="0.75" top="1" bottom="1" header="0.5" footer="0.5"/>
  <pageSetup orientation="landscape" r:id="rId1"/>
  <headerFooter alignWithMargins="0">
    <oddHeader>&amp;A</oddHead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0x0101007CC833CDE6855C4A874D02627BF773BB</ContentTypeId>
    <_dlc_DocId xmlns="6abccdfc-9e48-452c-bcf9-54f6693d7f08">3U4F5SHSQC4D-885115670-225</_dlc_DocId>
    <_dlc_DocIdUrl xmlns="6abccdfc-9e48-452c-bcf9-54f6693d7f08">
      <Url>https://spc-env.gov.bc.ca/wildlife/comm/WISA/_layouts/DocIdRedir.aspx?ID=3U4F5SHSQC4D-885115670-225</Url>
      <Description>3U4F5SHSQC4D-885115670-225</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7CC833CDE6855C4A874D02627BF773BB" ma:contentTypeVersion="1" ma:contentTypeDescription="Create a new document." ma:contentTypeScope="" ma:versionID="851e628ff3c417e0259afff627aec3b0">
  <xsd:schema xmlns:xsd="http://www.w3.org/2001/XMLSchema" xmlns:xs="http://www.w3.org/2001/XMLSchema" xmlns:p="http://schemas.microsoft.com/office/2006/metadata/properties" xmlns:ns1="http://schemas.microsoft.com/sharepoint/v3" xmlns:ns2="6abccdfc-9e48-452c-bcf9-54f6693d7f08" targetNamespace="http://schemas.microsoft.com/office/2006/metadata/properties" ma:root="true" ma:fieldsID="37844c064eee5ebe4ad0c113a6140ca2" ns1:_="" ns2:_="">
    <xsd:import namespace="http://schemas.microsoft.com/sharepoint/v3"/>
    <xsd:import namespace="6abccdfc-9e48-452c-bcf9-54f6693d7f08"/>
    <xsd:element name="properties">
      <xsd:complexType>
        <xsd:sequence>
          <xsd:element name="documentManagement">
            <xsd:complexType>
              <xsd:all>
                <xsd:element ref="ns1:_ModerationComments" minOccurs="0"/>
                <xsd:element ref="ns1:File_x0020_Type" minOccurs="0"/>
                <xsd:element ref="ns1:HTML_x0020_File_x0020_Type" minOccurs="0"/>
                <xsd:element ref="ns1:_SourceUrl" minOccurs="0"/>
                <xsd:element ref="ns1:_SharedFileIndex" minOccurs="0"/>
                <xsd:element ref="ns1:ContentTypeId" minOccurs="0"/>
                <xsd:element ref="ns1:TemplateUrl" minOccurs="0"/>
                <xsd:element ref="ns1:xd_ProgID" minOccurs="0"/>
                <xsd:element ref="ns1:xd_Signature" minOccurs="0"/>
                <xsd:element ref="ns1:ID" minOccurs="0"/>
                <xsd:element ref="ns1:Author" minOccurs="0"/>
                <xsd:element ref="ns1:Editor" minOccurs="0"/>
                <xsd:element ref="ns1:_HasCopyDestinations" minOccurs="0"/>
                <xsd:element ref="ns1:_CopySource" minOccurs="0"/>
                <xsd:element ref="ns1:_ModerationStatu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MetaInfo" minOccurs="0"/>
                <xsd:element ref="ns1:_Level" minOccurs="0"/>
                <xsd:element ref="ns1:_IsCurrentVersion" minOccurs="0"/>
                <xsd:element ref="ns1:ItemChildCount" minOccurs="0"/>
                <xsd:element ref="ns1:FolderChildCount"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ModerationComments" ma:index="0" nillable="true" ma:displayName="Approver Comments" ma:hidden="true" ma:internalName="_ModerationComments" ma:readOnly="true">
      <xsd:simpleType>
        <xsd:restriction base="dms:Note"/>
      </xsd:simpleType>
    </xsd:element>
    <xsd:element name="File_x0020_Type" ma:index="4" nillable="true" ma:displayName="File Type" ma:hidden="true" ma:internalName="File_x0020_Type" ma:readOnly="true">
      <xsd:simpleType>
        <xsd:restriction base="dms:Text"/>
      </xsd:simpleType>
    </xsd:element>
    <xsd:element name="HTML_x0020_File_x0020_Type" ma:index="5" nillable="true" ma:displayName="HTML File Type" ma:hidden="true" ma:internalName="HTML_x0020_File_x0020_Type" ma:readOnly="true">
      <xsd:simpleType>
        <xsd:restriction base="dms:Text"/>
      </xsd:simpleType>
    </xsd:element>
    <xsd:element name="_SourceUrl" ma:index="6" nillable="true" ma:displayName="Source URL" ma:hidden="true" ma:internalName="_SourceUrl">
      <xsd:simpleType>
        <xsd:restriction base="dms:Text"/>
      </xsd:simpleType>
    </xsd:element>
    <xsd:element name="_SharedFileIndex" ma:index="7" nillable="true" ma:displayName="Shared File Index" ma:hidden="true" ma:internalName="_SharedFileIndex">
      <xsd:simpleType>
        <xsd:restriction base="dms:Text"/>
      </xsd:simpleType>
    </xsd:element>
    <xsd:element name="ContentTypeId" ma:index="9" nillable="true" ma:displayName="Content Type ID" ma:hidden="true" ma:internalName="ContentTypeId" ma:readOnly="true">
      <xsd:simpleType>
        <xsd:restriction base="dms:Unknown"/>
      </xsd:simpleType>
    </xsd:element>
    <xsd:element name="TemplateUrl" ma:index="10" nillable="true" ma:displayName="Template Link" ma:hidden="true" ma:internalName="TemplateUrl">
      <xsd:simpleType>
        <xsd:restriction base="dms:Text"/>
      </xsd:simpleType>
    </xsd:element>
    <xsd:element name="xd_ProgID" ma:index="11" nillable="true" ma:displayName="HTML File Link" ma:hidden="true" ma:internalName="xd_ProgID">
      <xsd:simpleType>
        <xsd:restriction base="dms:Text"/>
      </xsd:simpleType>
    </xsd:element>
    <xsd:element name="xd_Signature" ma:index="12" nillable="true" ma:displayName="Is Signed" ma:hidden="true" ma:internalName="xd_Signature" ma:readOnly="true">
      <xsd:simpleType>
        <xsd:restriction base="dms:Boolean"/>
      </xsd:simpleType>
    </xsd:element>
    <xsd:element name="ID" ma:index="13" nillable="true" ma:displayName="ID" ma:internalName="ID" ma:readOnly="true">
      <xsd:simpleType>
        <xsd:restriction base="dms:Unknown"/>
      </xsd:simpleType>
    </xsd:element>
    <xsd:element name="Author" ma:index="16" nillable="true" ma:displayName="Created By"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18" nillable="true" ma:displayName="Modified By"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19" nillable="true" ma:displayName="Has Copy Destinations" ma:hidden="true" ma:internalName="_HasCopyDestinations" ma:readOnly="true">
      <xsd:simpleType>
        <xsd:restriction base="dms:Boolean"/>
      </xsd:simpleType>
    </xsd:element>
    <xsd:element name="_CopySource" ma:index="20" nillable="true" ma:displayName="Copy Source" ma:internalName="_CopySource" ma:readOnly="true">
      <xsd:simpleType>
        <xsd:restriction base="dms:Text"/>
      </xsd:simpleType>
    </xsd:element>
    <xsd:element name="_ModerationStatus" ma:index="21" nillable="true" ma:displayName="Approval Status" ma:default="0" ma:hidden="true" ma:internalName="_ModerationStatus" ma:readOnly="true">
      <xsd:simpleType>
        <xsd:restriction base="dms:Unknown"/>
      </xsd:simpleType>
    </xsd:element>
    <xsd:element name="FileRef" ma:index="22" nillable="true" ma:displayName="URL Path" ma:hidden="true" ma:list="Docs" ma:internalName="FileRef" ma:readOnly="true" ma:showField="FullUrl">
      <xsd:simpleType>
        <xsd:restriction base="dms:Lookup"/>
      </xsd:simpleType>
    </xsd:element>
    <xsd:element name="FileDirRef" ma:index="23" nillable="true" ma:displayName="Path" ma:hidden="true" ma:list="Docs" ma:internalName="FileDirRef" ma:readOnly="true" ma:showField="DirName">
      <xsd:simpleType>
        <xsd:restriction base="dms:Lookup"/>
      </xsd:simpleType>
    </xsd:element>
    <xsd:element name="Last_x0020_Modified" ma:index="24" nillable="true" ma:displayName="Modified" ma:format="TRUE" ma:hidden="true" ma:list="Docs" ma:internalName="Last_x0020_Modified" ma:readOnly="true" ma:showField="TimeLastModified">
      <xsd:simpleType>
        <xsd:restriction base="dms:Lookup"/>
      </xsd:simpleType>
    </xsd:element>
    <xsd:element name="Created_x0020_Date" ma:index="25" nillable="true" ma:displayName="Created" ma:format="TRUE" ma:hidden="true" ma:list="Docs" ma:internalName="Created_x0020_Date" ma:readOnly="true" ma:showField="TimeCreated">
      <xsd:simpleType>
        <xsd:restriction base="dms:Lookup"/>
      </xsd:simpleType>
    </xsd:element>
    <xsd:element name="File_x0020_Size" ma:index="26" nillable="true" ma:displayName="File Size" ma:format="TRUE" ma:hidden="true" ma:list="Docs" ma:internalName="File_x0020_Size" ma:readOnly="true" ma:showField="SizeInKB">
      <xsd:simpleType>
        <xsd:restriction base="dms:Lookup"/>
      </xsd:simpleType>
    </xsd:element>
    <xsd:element name="FSObjType" ma:index="27" nillable="true" ma:displayName="Item Type" ma:hidden="true" ma:list="Docs" ma:internalName="FSObjType" ma:readOnly="true" ma:showField="FSType">
      <xsd:simpleType>
        <xsd:restriction base="dms:Lookup"/>
      </xsd:simpleType>
    </xsd:element>
    <xsd:element name="SortBehavior" ma:index="28" nillable="true" ma:displayName="Sort Type" ma:hidden="true" ma:list="Docs" ma:internalName="SortBehavior" ma:readOnly="true" ma:showField="SortBehavior">
      <xsd:simpleType>
        <xsd:restriction base="dms:Lookup"/>
      </xsd:simpleType>
    </xsd:element>
    <xsd:element name="CheckedOutUserId" ma:index="30" nillable="true" ma:displayName="ID of the User who has the item Checked Out" ma:hidden="true" ma:list="Docs" ma:internalName="CheckedOutUserId" ma:readOnly="true" ma:showField="CheckoutUserId">
      <xsd:simpleType>
        <xsd:restriction base="dms:Lookup"/>
      </xsd:simpleType>
    </xsd:element>
    <xsd:element name="IsCheckedoutToLocal" ma:index="31" nillable="true" ma:displayName="Is Checked out to local" ma:hidden="true" ma:list="Docs" ma:internalName="IsCheckedoutToLocal" ma:readOnly="true" ma:showField="IsCheckoutToLocal">
      <xsd:simpleType>
        <xsd:restriction base="dms:Lookup"/>
      </xsd:simpleType>
    </xsd:element>
    <xsd:element name="CheckoutUser" ma:index="32" nillable="true" ma:displayName="Checked Out T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33" nillable="true" ma:displayName="Unique Id" ma:hidden="true" ma:list="Docs" ma:internalName="UniqueId" ma:readOnly="true" ma:showField="UniqueId">
      <xsd:simpleType>
        <xsd:restriction base="dms:Lookup"/>
      </xsd:simpleType>
    </xsd:element>
    <xsd:element name="SyncClientId" ma:index="34" nillable="true" ma:displayName="Client Id" ma:hidden="true" ma:list="Docs" ma:internalName="SyncClientId" ma:readOnly="true" ma:showField="SyncClientId">
      <xsd:simpleType>
        <xsd:restriction base="dms:Lookup"/>
      </xsd:simpleType>
    </xsd:element>
    <xsd:element name="ProgId" ma:index="35" nillable="true" ma:displayName="ProgId" ma:hidden="true" ma:list="Docs" ma:internalName="ProgId" ma:readOnly="true" ma:showField="ProgId">
      <xsd:simpleType>
        <xsd:restriction base="dms:Lookup"/>
      </xsd:simpleType>
    </xsd:element>
    <xsd:element name="ScopeId" ma:index="36" nillable="true" ma:displayName="ScopeId" ma:hidden="true" ma:list="Docs" ma:internalName="ScopeId" ma:readOnly="true" ma:showField="ScopeId">
      <xsd:simpleType>
        <xsd:restriction base="dms:Lookup"/>
      </xsd:simpleType>
    </xsd:element>
    <xsd:element name="VirusStatus" ma:index="37" nillable="true" ma:displayName="Virus Status" ma:format="TRUE" ma:hidden="true" ma:list="Docs" ma:internalName="VirusStatus" ma:readOnly="true" ma:showField="Size">
      <xsd:simpleType>
        <xsd:restriction base="dms:Lookup"/>
      </xsd:simpleType>
    </xsd:element>
    <xsd:element name="CheckedOutTitle" ma:index="38" nillable="true" ma:displayName="Checked Out To" ma:format="TRUE" ma:hidden="true" ma:list="Docs" ma:internalName="CheckedOutTitle" ma:readOnly="true" ma:showField="CheckedOutTitle">
      <xsd:simpleType>
        <xsd:restriction base="dms:Lookup"/>
      </xsd:simpleType>
    </xsd:element>
    <xsd:element name="_CheckinComment" ma:index="39" nillable="true" ma:displayName="Check In Comment" ma:format="TRUE" ma:list="Docs" ma:internalName="_CheckinComment" ma:readOnly="true" ma:showField="CheckinComment">
      <xsd:simpleType>
        <xsd:restriction base="dms:Lookup"/>
      </xsd:simpleType>
    </xsd:element>
    <xsd:element name="MetaInfo" ma:index="52" nillable="true" ma:displayName="Property Bag" ma:hidden="true" ma:list="Docs" ma:internalName="MetaInfo" ma:showField="MetaInfo">
      <xsd:simpleType>
        <xsd:restriction base="dms:Lookup"/>
      </xsd:simpleType>
    </xsd:element>
    <xsd:element name="_Level" ma:index="53" nillable="true" ma:displayName="Level" ma:hidden="true" ma:internalName="_Level" ma:readOnly="true">
      <xsd:simpleType>
        <xsd:restriction base="dms:Unknown"/>
      </xsd:simpleType>
    </xsd:element>
    <xsd:element name="_IsCurrentVersion" ma:index="54" nillable="true" ma:displayName="Is Current Version" ma:hidden="true" ma:internalName="_IsCurrentVersion" ma:readOnly="true">
      <xsd:simpleType>
        <xsd:restriction base="dms:Boolean"/>
      </xsd:simpleType>
    </xsd:element>
    <xsd:element name="ItemChildCount" ma:index="55" nillable="true" ma:displayName="Item Child Count" ma:hidden="true" ma:list="Docs" ma:internalName="ItemChildCount" ma:readOnly="true" ma:showField="ItemChildCount">
      <xsd:simpleType>
        <xsd:restriction base="dms:Lookup"/>
      </xsd:simpleType>
    </xsd:element>
    <xsd:element name="FolderChildCount" ma:index="56" nillable="true" ma:displayName="Folder Child Count" ma:hidden="true" ma:list="Docs" ma:internalName="FolderChildCount" ma:readOnly="true" ma:showField="FolderChildCount">
      <xsd:simpleType>
        <xsd:restriction base="dms:Lookup"/>
      </xsd:simpleType>
    </xsd:element>
    <xsd:element name="owshiddenversion" ma:index="60" nillable="true" ma:displayName="owshiddenversion" ma:hidden="true" ma:internalName="owshiddenversion" ma:readOnly="true">
      <xsd:simpleType>
        <xsd:restriction base="dms:Unknown"/>
      </xsd:simpleType>
    </xsd:element>
    <xsd:element name="_UIVersion" ma:index="61" nillable="true" ma:displayName="UI Version" ma:hidden="true" ma:internalName="_UIVersion" ma:readOnly="true">
      <xsd:simpleType>
        <xsd:restriction base="dms:Unknown"/>
      </xsd:simpleType>
    </xsd:element>
    <xsd:element name="_UIVersionString" ma:index="62" nillable="true" ma:displayName="Version" ma:internalName="_UIVersionString" ma:readOnly="true">
      <xsd:simpleType>
        <xsd:restriction base="dms:Text"/>
      </xsd:simpleType>
    </xsd:element>
    <xsd:element name="InstanceID" ma:index="63" nillable="true" ma:displayName="Instance ID" ma:hidden="true" ma:internalName="InstanceID" ma:readOnly="true">
      <xsd:simpleType>
        <xsd:restriction base="dms:Unknown"/>
      </xsd:simpleType>
    </xsd:element>
    <xsd:element name="Order" ma:index="64" nillable="true" ma:displayName="Order" ma:hidden="true" ma:internalName="Order">
      <xsd:simpleType>
        <xsd:restriction base="dms:Number"/>
      </xsd:simpleType>
    </xsd:element>
    <xsd:element name="GUID" ma:index="65" nillable="true" ma:displayName="GUID" ma:hidden="true" ma:internalName="GUID" ma:readOnly="true">
      <xsd:simpleType>
        <xsd:restriction base="dms:Unknown"/>
      </xsd:simpleType>
    </xsd:element>
    <xsd:element name="WorkflowVersion" ma:index="66" nillable="true" ma:displayName="Workflow Version" ma:hidden="true" ma:internalName="WorkflowVersion" ma:readOnly="true">
      <xsd:simpleType>
        <xsd:restriction base="dms:Unknown"/>
      </xsd:simpleType>
    </xsd:element>
    <xsd:element name="WorkflowInstanceID" ma:index="67" nillable="true" ma:displayName="Workflow Instance ID" ma:hidden="true" ma:internalName="WorkflowInstanceID" ma:readOnly="true">
      <xsd:simpleType>
        <xsd:restriction base="dms:Unknown"/>
      </xsd:simpleType>
    </xsd:element>
    <xsd:element name="ParentVersionString" ma:index="68" nillable="true" ma:displayName="Source Version (Converted Document)" ma:hidden="true" ma:list="Docs" ma:internalName="ParentVersionString" ma:readOnly="true" ma:showField="ParentVersionString">
      <xsd:simpleType>
        <xsd:restriction base="dms:Lookup"/>
      </xsd:simpleType>
    </xsd:element>
    <xsd:element name="ParentLeafName" ma:index="69" nillable="true" ma:displayName="Source Name (Converted Document)" ma:hidden="true" ma:list="Docs" ma:internalName="ParentLeafName" ma:readOnly="true" ma:showField="ParentLeafName">
      <xsd:simpleType>
        <xsd:restriction base="dms:Lookup"/>
      </xsd:simpleType>
    </xsd:element>
    <xsd:element name="DocConcurrencyNumber" ma:index="70" nillable="true" ma:displayName="Document Concurrency Number" ma:hidden="true" ma:list="Docs" ma:internalName="DocConcurrencyNumber" ma:readOnly="true" ma:showField="DocConcurrencyNumber">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abccdfc-9e48-452c-bcf9-54f6693d7f08" elementFormDefault="qualified">
    <xsd:import namespace="http://schemas.microsoft.com/office/2006/documentManagement/types"/>
    <xsd:import namespace="http://schemas.microsoft.com/office/infopath/2007/PartnerControls"/>
    <xsd:element name="_dlc_DocId" ma:index="73" nillable="true" ma:displayName="Document ID Value" ma:description="The value of the document ID assigned to this item." ma:internalName="_dlc_DocId" ma:readOnly="true">
      <xsd:simpleType>
        <xsd:restriction base="dms:Text"/>
      </xsd:simpleType>
    </xsd:element>
    <xsd:element name="_dlc_DocIdUrl" ma:index="7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92900B-0DAB-4255-BAEB-3497F2D9C768}"/>
</file>

<file path=customXml/itemProps2.xml><?xml version="1.0" encoding="utf-8"?>
<ds:datastoreItem xmlns:ds="http://schemas.openxmlformats.org/officeDocument/2006/customXml" ds:itemID="{6642B3AF-745C-4E17-B92D-E648D3AFD3A1}"/>
</file>

<file path=customXml/itemProps3.xml><?xml version="1.0" encoding="utf-8"?>
<ds:datastoreItem xmlns:ds="http://schemas.openxmlformats.org/officeDocument/2006/customXml" ds:itemID="{836B6829-A555-406A-BD72-9A2389DC3DA7}"/>
</file>

<file path=customXml/itemProps4.xml><?xml version="1.0" encoding="utf-8"?>
<ds:datastoreItem xmlns:ds="http://schemas.openxmlformats.org/officeDocument/2006/customXml" ds:itemID="{1ACDEC7A-C2EA-4341-8797-81B5C053AE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Project Data</vt:lpstr>
      <vt:lpstr>Report Data</vt:lpstr>
      <vt:lpstr>Design Component Spatial Info</vt:lpstr>
      <vt:lpstr>Logistics</vt:lpstr>
      <vt:lpstr>Patch CPB DataEntry</vt:lpstr>
      <vt:lpstr>RM CPB-DataEntry</vt:lpstr>
      <vt:lpstr>WISA Incidental</vt:lpstr>
      <vt:lpstr>User-defined Fields and Codes</vt:lpstr>
    </vt:vector>
  </TitlesOfParts>
  <Company>Ministry Of Agriculture and Lands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Wildlife Species Inventory Data Capture Template</dc:title>
  <dc:creator>Land Information BC</dc:creator>
  <cp:lastModifiedBy>Les</cp:lastModifiedBy>
  <cp:revision>1</cp:revision>
  <cp:lastPrinted>2014-05-04T15:05:14Z</cp:lastPrinted>
  <dcterms:created xsi:type="dcterms:W3CDTF">2001-09-21T16:28:30Z</dcterms:created>
  <dcterms:modified xsi:type="dcterms:W3CDTF">2014-05-28T20:19:55Z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0x0101007CC833CDE6855C4A874D02627BF773BB</vt:lpwstr>
  </property>
  <property fmtid="{D5CDD505-2E9C-101B-9397-08002B2CF9AE}" pid="3" name="_dlc_DocIdItemGuid">
    <vt:lpwstr>099855ba-6be2-49b8-ab3f-dd0b5d1b1834</vt:lpwstr>
  </property>
</Properties>
</file>